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S:\Corrigendumuri\Corrigendum nr. 5 - general\Ghid DJ -v6 Corrigendum 5\"/>
    </mc:Choice>
  </mc:AlternateContent>
  <xr:revisionPtr revIDLastSave="0" documentId="13_ncr:1_{DE4A220F-19C1-4617-A8C5-C79961C73185}" xr6:coauthVersionLast="47" xr6:coauthVersionMax="47" xr10:uidLastSave="{00000000-0000-0000-0000-000000000000}"/>
  <bookViews>
    <workbookView xWindow="28680" yWindow="-120" windowWidth="29040" windowHeight="15840" tabRatio="939" activeTab="1" xr2:uid="{00000000-000D-0000-FFFF-FFFF00000000}"/>
  </bookViews>
  <sheets>
    <sheet name="1-Date proiect" sheetId="31" r:id="rId1"/>
    <sheet name="2-Categ_chelt_eligibile" sheetId="35" r:id="rId2"/>
    <sheet name="3 Foaie calcul" sheetId="28" r:id="rId3"/>
    <sheet name="4-Buget_cerere" sheetId="15" r:id="rId4"/>
    <sheet name="5-Plan investitional" sheetId="10" r:id="rId5"/>
  </sheets>
  <externalReferences>
    <externalReference r:id="rId6"/>
  </externalReferences>
  <definedNames>
    <definedName name="FDR">'[1]1-Inputuri'!$E$26</definedName>
    <definedName name="_xlnm.Print_Area" localSheetId="0">'1-Date proiect'!$A$1:$I$53</definedName>
    <definedName name="_xlnm.Print_Area" localSheetId="1">'2-Categ_chelt_eligibile'!$A$1:$A$25</definedName>
    <definedName name="_xlnm.Print_Area" localSheetId="3">'4-Buget_cerere'!$A$1:$K$49</definedName>
    <definedName name="TVA">#REF!</definedName>
  </definedNames>
  <calcPr calcId="191029" concurrentCalc="0"/>
</workbook>
</file>

<file path=xl/calcChain.xml><?xml version="1.0" encoding="utf-8"?>
<calcChain xmlns="http://schemas.openxmlformats.org/spreadsheetml/2006/main">
  <c r="L73" i="28" l="1"/>
  <c r="K73" i="28"/>
  <c r="J73" i="28"/>
  <c r="I73" i="28"/>
  <c r="H73" i="28"/>
  <c r="G73" i="28"/>
  <c r="E73" i="28"/>
  <c r="D73" i="28"/>
  <c r="C73" i="28"/>
  <c r="F48" i="10"/>
  <c r="G48" i="10"/>
  <c r="H48" i="10"/>
  <c r="I48" i="10"/>
  <c r="J48" i="10"/>
  <c r="K48" i="10"/>
  <c r="E48" i="10"/>
  <c r="F47" i="10"/>
  <c r="G47" i="10"/>
  <c r="H47" i="10"/>
  <c r="I47" i="10"/>
  <c r="J47" i="10"/>
  <c r="K47" i="10"/>
  <c r="E47" i="10"/>
  <c r="C47" i="10"/>
  <c r="C46" i="10"/>
  <c r="C45" i="10"/>
  <c r="B45" i="10"/>
  <c r="C25" i="10"/>
  <c r="H37" i="28"/>
  <c r="H36" i="28"/>
  <c r="I38" i="28"/>
  <c r="I39" i="28"/>
  <c r="I37" i="28"/>
  <c r="I40" i="28"/>
  <c r="I41" i="28"/>
  <c r="I36" i="28"/>
  <c r="J37" i="28"/>
  <c r="J36" i="28"/>
  <c r="K37" i="28"/>
  <c r="K36" i="28"/>
  <c r="L38" i="28"/>
  <c r="L39" i="28"/>
  <c r="L37" i="28"/>
  <c r="L40" i="28"/>
  <c r="L41" i="28"/>
  <c r="L36" i="28"/>
  <c r="G37" i="28"/>
  <c r="G36" i="28"/>
  <c r="C38" i="28"/>
  <c r="D38" i="28"/>
  <c r="E38" i="28"/>
  <c r="C39" i="28"/>
  <c r="D39" i="28"/>
  <c r="E39" i="28"/>
  <c r="E37" i="28"/>
  <c r="C40" i="28"/>
  <c r="D40" i="28"/>
  <c r="E40" i="28"/>
  <c r="C41" i="28"/>
  <c r="D41" i="28"/>
  <c r="E41" i="28"/>
  <c r="E36" i="28"/>
  <c r="D37" i="28"/>
  <c r="D36" i="28"/>
  <c r="C37" i="28"/>
  <c r="C36" i="28"/>
  <c r="I69" i="28"/>
  <c r="I70" i="28"/>
  <c r="I71" i="28"/>
  <c r="E38" i="15"/>
  <c r="I62" i="28"/>
  <c r="E32" i="15"/>
  <c r="E34" i="15"/>
  <c r="G49" i="28"/>
  <c r="C27" i="15"/>
  <c r="G52" i="28"/>
  <c r="C28" i="15"/>
  <c r="C29" i="15"/>
  <c r="C30" i="15"/>
  <c r="H49" i="28"/>
  <c r="D27" i="15"/>
  <c r="H52" i="28"/>
  <c r="D28" i="15"/>
  <c r="D29" i="15"/>
  <c r="D30" i="15"/>
  <c r="E30" i="15"/>
  <c r="I44" i="28"/>
  <c r="E22" i="15"/>
  <c r="I45" i="28"/>
  <c r="E23" i="15"/>
  <c r="I46" i="28"/>
  <c r="E24" i="15"/>
  <c r="E25" i="15"/>
  <c r="G18" i="28"/>
  <c r="H18" i="28"/>
  <c r="I18" i="28"/>
  <c r="E15" i="15"/>
  <c r="I22" i="28"/>
  <c r="E16" i="15"/>
  <c r="I24" i="28"/>
  <c r="I25" i="28"/>
  <c r="I26" i="28"/>
  <c r="I27" i="28"/>
  <c r="I28" i="28"/>
  <c r="I29" i="28"/>
  <c r="I23" i="28"/>
  <c r="E17" i="15"/>
  <c r="I31" i="28"/>
  <c r="I32" i="28"/>
  <c r="I33" i="28"/>
  <c r="I34" i="28"/>
  <c r="I35" i="28"/>
  <c r="I30" i="28"/>
  <c r="E18" i="15"/>
  <c r="E19" i="15"/>
  <c r="E20" i="15"/>
  <c r="I9" i="28"/>
  <c r="E6" i="15"/>
  <c r="I10" i="28"/>
  <c r="E7" i="15"/>
  <c r="I11" i="28"/>
  <c r="E8" i="15"/>
  <c r="I12" i="28"/>
  <c r="E9" i="15"/>
  <c r="E10" i="15"/>
  <c r="E39" i="15"/>
  <c r="L38" i="15"/>
  <c r="H32" i="15"/>
  <c r="I32" i="15"/>
  <c r="I34" i="15"/>
  <c r="J49" i="28"/>
  <c r="F27" i="15"/>
  <c r="J52" i="28"/>
  <c r="F28" i="15"/>
  <c r="F29" i="15"/>
  <c r="F30" i="15"/>
  <c r="K49" i="28"/>
  <c r="G27" i="15"/>
  <c r="K52" i="28"/>
  <c r="G28" i="15"/>
  <c r="G29" i="15"/>
  <c r="G30" i="15"/>
  <c r="H30" i="15"/>
  <c r="I30" i="15"/>
  <c r="L44" i="28"/>
  <c r="H22" i="15"/>
  <c r="I22" i="15"/>
  <c r="L45" i="28"/>
  <c r="H23" i="15"/>
  <c r="I23" i="15"/>
  <c r="L46" i="28"/>
  <c r="H24" i="15"/>
  <c r="I24" i="15"/>
  <c r="I25" i="15"/>
  <c r="J18" i="28"/>
  <c r="K18" i="28"/>
  <c r="L18" i="28"/>
  <c r="H15" i="15"/>
  <c r="I15" i="15"/>
  <c r="L22" i="28"/>
  <c r="H16" i="15"/>
  <c r="I16" i="15"/>
  <c r="L24" i="28"/>
  <c r="L25" i="28"/>
  <c r="L26" i="28"/>
  <c r="L27" i="28"/>
  <c r="L28" i="28"/>
  <c r="L29" i="28"/>
  <c r="L23" i="28"/>
  <c r="H17" i="15"/>
  <c r="I17" i="15"/>
  <c r="L31" i="28"/>
  <c r="L32" i="28"/>
  <c r="L33" i="28"/>
  <c r="L34" i="28"/>
  <c r="L35" i="28"/>
  <c r="L30" i="28"/>
  <c r="H18" i="15"/>
  <c r="I18" i="15"/>
  <c r="H19" i="15"/>
  <c r="I19" i="15"/>
  <c r="I20" i="15"/>
  <c r="L9" i="28"/>
  <c r="H6" i="15"/>
  <c r="I6" i="15"/>
  <c r="L10" i="28"/>
  <c r="H7" i="15"/>
  <c r="I7" i="15"/>
  <c r="L11" i="28"/>
  <c r="H8" i="15"/>
  <c r="I8" i="15"/>
  <c r="L12" i="28"/>
  <c r="H9" i="15"/>
  <c r="I9" i="15"/>
  <c r="I10" i="15"/>
  <c r="E36" i="15"/>
  <c r="L69" i="28"/>
  <c r="H36" i="15"/>
  <c r="I36" i="15"/>
  <c r="E37" i="15"/>
  <c r="L70" i="28"/>
  <c r="H37" i="15"/>
  <c r="I37" i="15"/>
  <c r="I38" i="15"/>
  <c r="I39" i="15"/>
  <c r="H34" i="15"/>
  <c r="H25" i="15"/>
  <c r="H20" i="15"/>
  <c r="H10" i="15"/>
  <c r="L71" i="28"/>
  <c r="H38" i="15"/>
  <c r="H39" i="15"/>
  <c r="G32" i="15"/>
  <c r="G34" i="15"/>
  <c r="G22" i="15"/>
  <c r="G23" i="15"/>
  <c r="G24" i="15"/>
  <c r="G25" i="15"/>
  <c r="G15" i="15"/>
  <c r="G16" i="15"/>
  <c r="K23" i="28"/>
  <c r="G17" i="15"/>
  <c r="K30" i="28"/>
  <c r="G18" i="15"/>
  <c r="G19" i="15"/>
  <c r="G20" i="15"/>
  <c r="G6" i="15"/>
  <c r="G7" i="15"/>
  <c r="G8" i="15"/>
  <c r="G9" i="15"/>
  <c r="G10" i="15"/>
  <c r="K71" i="28"/>
  <c r="G38" i="15"/>
  <c r="G39" i="15"/>
  <c r="F32" i="15"/>
  <c r="F34" i="15"/>
  <c r="F22" i="15"/>
  <c r="F23" i="15"/>
  <c r="F24" i="15"/>
  <c r="F25" i="15"/>
  <c r="F15" i="15"/>
  <c r="F16" i="15"/>
  <c r="J23" i="28"/>
  <c r="F17" i="15"/>
  <c r="J30" i="28"/>
  <c r="F18" i="15"/>
  <c r="F19" i="15"/>
  <c r="F20" i="15"/>
  <c r="F6" i="15"/>
  <c r="F7" i="15"/>
  <c r="F8" i="15"/>
  <c r="F9" i="15"/>
  <c r="F10" i="15"/>
  <c r="J71" i="28"/>
  <c r="F38" i="15"/>
  <c r="F39" i="15"/>
  <c r="D32" i="15"/>
  <c r="D34" i="15"/>
  <c r="D22" i="15"/>
  <c r="D23" i="15"/>
  <c r="D24" i="15"/>
  <c r="D25" i="15"/>
  <c r="D15" i="15"/>
  <c r="D16" i="15"/>
  <c r="H23" i="28"/>
  <c r="D17" i="15"/>
  <c r="H30" i="28"/>
  <c r="D18" i="15"/>
  <c r="D19" i="15"/>
  <c r="D20" i="15"/>
  <c r="D6" i="15"/>
  <c r="D7" i="15"/>
  <c r="D8" i="15"/>
  <c r="D9" i="15"/>
  <c r="D10" i="15"/>
  <c r="H71" i="28"/>
  <c r="D38" i="15"/>
  <c r="D39" i="15"/>
  <c r="C32" i="15"/>
  <c r="C34" i="15"/>
  <c r="C22" i="15"/>
  <c r="C23" i="15"/>
  <c r="C24" i="15"/>
  <c r="C25" i="15"/>
  <c r="C15" i="15"/>
  <c r="C16" i="15"/>
  <c r="G23" i="28"/>
  <c r="C17" i="15"/>
  <c r="G30" i="28"/>
  <c r="C18" i="15"/>
  <c r="C19" i="15"/>
  <c r="C20" i="15"/>
  <c r="C6" i="15"/>
  <c r="C7" i="15"/>
  <c r="C8" i="15"/>
  <c r="C9" i="15"/>
  <c r="C10" i="15"/>
  <c r="G71" i="28"/>
  <c r="C38" i="15"/>
  <c r="C39" i="15"/>
  <c r="C36" i="15"/>
  <c r="D36" i="15"/>
  <c r="F36" i="15"/>
  <c r="G36" i="15"/>
  <c r="C37" i="15"/>
  <c r="D37" i="15"/>
  <c r="F37" i="15"/>
  <c r="G37" i="15"/>
  <c r="B36" i="15"/>
  <c r="L13" i="28"/>
  <c r="L42" i="28"/>
  <c r="L47" i="28"/>
  <c r="L50" i="28"/>
  <c r="L51" i="28"/>
  <c r="L49" i="28"/>
  <c r="L53" i="28"/>
  <c r="L54" i="28"/>
  <c r="L55" i="28"/>
  <c r="L56" i="28"/>
  <c r="L57" i="28"/>
  <c r="L52" i="28"/>
  <c r="L58" i="28"/>
  <c r="L59" i="28"/>
  <c r="L63" i="28"/>
  <c r="L65" i="28"/>
  <c r="L67" i="28"/>
  <c r="L72" i="28"/>
  <c r="K13" i="28"/>
  <c r="K42" i="28"/>
  <c r="K47" i="28"/>
  <c r="K59" i="28"/>
  <c r="K63" i="28"/>
  <c r="K67" i="28"/>
  <c r="K72" i="28"/>
  <c r="J13" i="28"/>
  <c r="J42" i="28"/>
  <c r="J47" i="28"/>
  <c r="J59" i="28"/>
  <c r="J63" i="28"/>
  <c r="J67" i="28"/>
  <c r="J72" i="28"/>
  <c r="I13" i="28"/>
  <c r="I42" i="28"/>
  <c r="I47" i="28"/>
  <c r="I50" i="28"/>
  <c r="I51" i="28"/>
  <c r="I49" i="28"/>
  <c r="I53" i="28"/>
  <c r="I54" i="28"/>
  <c r="I55" i="28"/>
  <c r="I56" i="28"/>
  <c r="I57" i="28"/>
  <c r="I52" i="28"/>
  <c r="I58" i="28"/>
  <c r="I59" i="28"/>
  <c r="I63" i="28"/>
  <c r="I65" i="28"/>
  <c r="I67" i="28"/>
  <c r="I72" i="28"/>
  <c r="H13" i="28"/>
  <c r="H42" i="28"/>
  <c r="H47" i="28"/>
  <c r="H59" i="28"/>
  <c r="H63" i="28"/>
  <c r="H67" i="28"/>
  <c r="H72" i="28"/>
  <c r="G13" i="28"/>
  <c r="G42" i="28"/>
  <c r="G47" i="28"/>
  <c r="G59" i="28"/>
  <c r="G63" i="28"/>
  <c r="G67" i="28"/>
  <c r="G72" i="28"/>
  <c r="E9" i="28"/>
  <c r="E10" i="28"/>
  <c r="E11" i="28"/>
  <c r="C12" i="28"/>
  <c r="D12" i="28"/>
  <c r="E12"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E42" i="28"/>
  <c r="C44" i="28"/>
  <c r="D44" i="28"/>
  <c r="E44" i="28"/>
  <c r="C45" i="28"/>
  <c r="D45" i="28"/>
  <c r="E45" i="28"/>
  <c r="C46" i="28"/>
  <c r="D46" i="28"/>
  <c r="E46" i="28"/>
  <c r="E47" i="28"/>
  <c r="C50" i="28"/>
  <c r="D50" i="28"/>
  <c r="E50" i="28"/>
  <c r="C51" i="28"/>
  <c r="D51" i="28"/>
  <c r="E51" i="28"/>
  <c r="E49" i="28"/>
  <c r="C53" i="28"/>
  <c r="D53" i="28"/>
  <c r="E53" i="28"/>
  <c r="C54" i="28"/>
  <c r="D54" i="28"/>
  <c r="E54" i="28"/>
  <c r="C55" i="28"/>
  <c r="D55" i="28"/>
  <c r="E55" i="28"/>
  <c r="C56" i="28"/>
  <c r="D56" i="28"/>
  <c r="E56" i="28"/>
  <c r="C57" i="28"/>
  <c r="D57" i="28"/>
  <c r="E57" i="28"/>
  <c r="E52" i="28"/>
  <c r="C58" i="28"/>
  <c r="D58" i="28"/>
  <c r="E58" i="28"/>
  <c r="E59" i="28"/>
  <c r="C62" i="28"/>
  <c r="D62" i="28"/>
  <c r="E62" i="28"/>
  <c r="E63" i="28"/>
  <c r="C65" i="28"/>
  <c r="D65" i="28"/>
  <c r="E65" i="28"/>
  <c r="E67" i="28"/>
  <c r="C69" i="28"/>
  <c r="D69" i="28"/>
  <c r="E69" i="28"/>
  <c r="C70" i="28"/>
  <c r="D70" i="28"/>
  <c r="E70" i="28"/>
  <c r="E71" i="28"/>
  <c r="E72" i="28"/>
  <c r="D9" i="28"/>
  <c r="D10" i="28"/>
  <c r="D11" i="28"/>
  <c r="D13" i="28"/>
  <c r="D18" i="28"/>
  <c r="D23" i="28"/>
  <c r="D30" i="28"/>
  <c r="D42" i="28"/>
  <c r="D47" i="28"/>
  <c r="D49" i="28"/>
  <c r="D52" i="28"/>
  <c r="D59" i="28"/>
  <c r="D63" i="28"/>
  <c r="D67" i="28"/>
  <c r="D71" i="28"/>
  <c r="D72" i="28"/>
  <c r="C9" i="28"/>
  <c r="C10" i="28"/>
  <c r="C11" i="28"/>
  <c r="C13" i="28"/>
  <c r="C18" i="28"/>
  <c r="C23" i="28"/>
  <c r="C30" i="28"/>
  <c r="C42" i="28"/>
  <c r="C47" i="28"/>
  <c r="C49" i="28"/>
  <c r="C52" i="28"/>
  <c r="C59" i="28"/>
  <c r="C63" i="28"/>
  <c r="C67" i="28"/>
  <c r="C71" i="28"/>
  <c r="C72" i="28"/>
  <c r="L32" i="15"/>
  <c r="E29" i="15"/>
  <c r="L29" i="15"/>
  <c r="K36" i="10"/>
  <c r="K31" i="10"/>
  <c r="K26" i="10"/>
  <c r="K21" i="10"/>
  <c r="K11" i="10"/>
  <c r="J36" i="10"/>
  <c r="J31" i="10"/>
  <c r="J26" i="10"/>
  <c r="J21" i="10"/>
  <c r="J11" i="10"/>
  <c r="I36" i="10"/>
  <c r="I31" i="10"/>
  <c r="I26" i="10"/>
  <c r="I21" i="10"/>
  <c r="I11" i="10"/>
  <c r="H36" i="10"/>
  <c r="H31" i="10"/>
  <c r="H26" i="10"/>
  <c r="H21" i="10"/>
  <c r="H11" i="10"/>
  <c r="G36" i="10"/>
  <c r="G31" i="10"/>
  <c r="G26" i="10"/>
  <c r="G21" i="10"/>
  <c r="G11" i="10"/>
  <c r="F36" i="10"/>
  <c r="F31" i="10"/>
  <c r="F26" i="10"/>
  <c r="F21" i="10"/>
  <c r="F11" i="10"/>
  <c r="E36" i="10"/>
  <c r="E31" i="10"/>
  <c r="E26" i="10"/>
  <c r="E21" i="10"/>
  <c r="E11" i="10"/>
  <c r="G86" i="28"/>
  <c r="J86" i="28"/>
  <c r="I63" i="10"/>
  <c r="J63" i="10"/>
  <c r="K63" i="10"/>
  <c r="H63" i="10"/>
  <c r="E63" i="10"/>
  <c r="F63" i="10"/>
  <c r="G63" i="10"/>
  <c r="C63" i="10"/>
  <c r="L87" i="28"/>
  <c r="L88" i="28"/>
  <c r="L89" i="28"/>
  <c r="L90" i="28"/>
  <c r="L91" i="28"/>
  <c r="L92" i="28"/>
  <c r="L86" i="28"/>
  <c r="L85" i="28"/>
  <c r="L84" i="28"/>
  <c r="K86" i="28"/>
  <c r="K85" i="28"/>
  <c r="K84" i="28"/>
  <c r="J85" i="28"/>
  <c r="J84" i="28"/>
  <c r="I87" i="28"/>
  <c r="I88" i="28"/>
  <c r="I89" i="28"/>
  <c r="I90" i="28"/>
  <c r="I91" i="28"/>
  <c r="I92" i="28"/>
  <c r="I86" i="28"/>
  <c r="I85" i="28"/>
  <c r="I84" i="28"/>
  <c r="H86" i="28"/>
  <c r="H85" i="28"/>
  <c r="H84" i="28"/>
  <c r="G85" i="28"/>
  <c r="G84" i="28"/>
  <c r="F84" i="28"/>
  <c r="C87" i="28"/>
  <c r="D87" i="28"/>
  <c r="E87" i="28"/>
  <c r="C88" i="28"/>
  <c r="D88" i="28"/>
  <c r="E88" i="28"/>
  <c r="C89" i="28"/>
  <c r="D89" i="28"/>
  <c r="E89" i="28"/>
  <c r="C90" i="28"/>
  <c r="D90" i="28"/>
  <c r="E90" i="28"/>
  <c r="C91" i="28"/>
  <c r="D91" i="28"/>
  <c r="E91" i="28"/>
  <c r="C92" i="28"/>
  <c r="D92" i="28"/>
  <c r="E92" i="28"/>
  <c r="E86" i="28"/>
  <c r="E85" i="28"/>
  <c r="E84" i="28"/>
  <c r="D86" i="28"/>
  <c r="D85" i="28"/>
  <c r="D84" i="28"/>
  <c r="C86" i="28"/>
  <c r="C85" i="28"/>
  <c r="C84" i="28"/>
  <c r="D78" i="28"/>
  <c r="D79" i="28"/>
  <c r="D80" i="28"/>
  <c r="D81" i="28"/>
  <c r="D82" i="28"/>
  <c r="D83" i="28"/>
  <c r="D77" i="28"/>
  <c r="C78" i="28"/>
  <c r="E78" i="28"/>
  <c r="C79" i="28"/>
  <c r="E79" i="28"/>
  <c r="C80" i="28"/>
  <c r="E80" i="28"/>
  <c r="C81" i="28"/>
  <c r="E81" i="28"/>
  <c r="C82" i="28"/>
  <c r="E82" i="28"/>
  <c r="C83" i="28"/>
  <c r="E83" i="28"/>
  <c r="E77" i="28"/>
  <c r="G77" i="28"/>
  <c r="H77" i="28"/>
  <c r="I78" i="28"/>
  <c r="I79" i="28"/>
  <c r="I80" i="28"/>
  <c r="I81" i="28"/>
  <c r="I82" i="28"/>
  <c r="I83" i="28"/>
  <c r="I77" i="28"/>
  <c r="J77" i="28"/>
  <c r="K77" i="28"/>
  <c r="L78" i="28"/>
  <c r="L79" i="28"/>
  <c r="L80" i="28"/>
  <c r="L81" i="28"/>
  <c r="L82" i="28"/>
  <c r="L83" i="28"/>
  <c r="L77" i="28"/>
  <c r="C77" i="28"/>
  <c r="C43" i="15"/>
  <c r="C44" i="15"/>
  <c r="C45" i="15"/>
  <c r="D47" i="15"/>
  <c r="D42" i="15"/>
  <c r="D45" i="15"/>
  <c r="D46" i="15"/>
  <c r="C26" i="10"/>
  <c r="D26" i="10"/>
  <c r="D25" i="10"/>
  <c r="A24" i="15"/>
  <c r="A25" i="10"/>
  <c r="B24" i="15"/>
  <c r="B25" i="10"/>
  <c r="L20" i="15"/>
  <c r="C76" i="28"/>
  <c r="D76" i="28"/>
  <c r="E76" i="28"/>
  <c r="G76" i="28"/>
  <c r="H76" i="28"/>
  <c r="I76" i="28"/>
  <c r="J76" i="28"/>
  <c r="K76" i="28"/>
  <c r="L76" i="28"/>
  <c r="B29" i="15"/>
  <c r="B32" i="15"/>
  <c r="B28" i="15"/>
  <c r="B16" i="15"/>
  <c r="B17" i="15"/>
  <c r="B18" i="15"/>
  <c r="B19" i="15"/>
  <c r="L6" i="15"/>
  <c r="E66" i="10"/>
  <c r="F66" i="10"/>
  <c r="G66" i="10"/>
  <c r="H66" i="10"/>
  <c r="I66" i="10"/>
  <c r="J66" i="10"/>
  <c r="K66" i="10"/>
  <c r="C66" i="10"/>
  <c r="C64" i="10"/>
  <c r="C65" i="10"/>
  <c r="C67" i="10"/>
  <c r="C68" i="10"/>
  <c r="C69" i="10"/>
  <c r="C70" i="10"/>
  <c r="D71" i="10"/>
  <c r="E71" i="10"/>
  <c r="F71" i="10"/>
  <c r="G71" i="10"/>
  <c r="H71" i="10"/>
  <c r="C71" i="10"/>
  <c r="C72" i="10"/>
  <c r="C73" i="10"/>
  <c r="C74" i="10"/>
  <c r="C75" i="10"/>
  <c r="D76" i="10"/>
  <c r="E76" i="10"/>
  <c r="F76" i="10"/>
  <c r="G76" i="10"/>
  <c r="H76" i="10"/>
  <c r="C76" i="10"/>
  <c r="C77" i="10"/>
  <c r="C78" i="10"/>
  <c r="C79" i="10"/>
  <c r="C80" i="10"/>
  <c r="D81" i="10"/>
  <c r="E81" i="10"/>
  <c r="F81" i="10"/>
  <c r="G81" i="10"/>
  <c r="H81" i="10"/>
  <c r="C81" i="10"/>
  <c r="C82" i="10"/>
  <c r="C54" i="10"/>
  <c r="D54" i="10"/>
  <c r="E55" i="10"/>
  <c r="F55" i="10"/>
  <c r="G55" i="10"/>
  <c r="H55" i="10"/>
  <c r="I55" i="10"/>
  <c r="J55" i="10"/>
  <c r="K55" i="10"/>
  <c r="C48" i="15"/>
  <c r="C46" i="15"/>
  <c r="C55" i="10"/>
  <c r="D55" i="10"/>
  <c r="C49" i="15"/>
  <c r="C58" i="10"/>
  <c r="D58" i="10"/>
  <c r="E53" i="10"/>
  <c r="F53" i="10"/>
  <c r="G53" i="10"/>
  <c r="H53" i="10"/>
  <c r="I53" i="10"/>
  <c r="J53" i="10"/>
  <c r="K53" i="10"/>
  <c r="C53" i="10"/>
  <c r="D53" i="10"/>
  <c r="C48" i="10"/>
  <c r="D48"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K75" i="28"/>
  <c r="D75" i="28"/>
  <c r="E75" i="28"/>
  <c r="F75" i="28"/>
  <c r="G75" i="28"/>
  <c r="H75" i="28"/>
  <c r="I75" i="28"/>
  <c r="J75" i="28"/>
  <c r="L75" i="28"/>
  <c r="C75"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B27" i="15"/>
  <c r="A29" i="15"/>
  <c r="A28" i="15"/>
  <c r="A27" i="15"/>
  <c r="A23" i="15"/>
  <c r="A22" i="15"/>
  <c r="B23" i="15"/>
  <c r="A15" i="15"/>
  <c r="C12" i="15"/>
  <c r="G7" i="28"/>
  <c r="H7" i="28"/>
  <c r="I7" i="28"/>
  <c r="J7" i="28"/>
  <c r="K7" i="28"/>
  <c r="L7" i="28"/>
  <c r="C13" i="15"/>
  <c r="D12" i="15"/>
  <c r="D13" i="15"/>
  <c r="E13" i="15"/>
  <c r="F12" i="15"/>
  <c r="F13" i="15"/>
  <c r="G12" i="15"/>
  <c r="G13" i="15"/>
  <c r="H13" i="15"/>
  <c r="I13" i="15"/>
  <c r="D15" i="28"/>
  <c r="D16" i="28"/>
  <c r="C15" i="28"/>
  <c r="E15" i="28"/>
  <c r="E16" i="28"/>
  <c r="C16" i="28"/>
  <c r="L61" i="28"/>
  <c r="K61" i="28"/>
  <c r="J61" i="28"/>
  <c r="I61" i="28"/>
  <c r="H61" i="28"/>
  <c r="G61" i="28"/>
  <c r="D61" i="28"/>
  <c r="E61" i="28"/>
  <c r="C61" i="28"/>
  <c r="B31" i="15"/>
  <c r="B22" i="15"/>
  <c r="H33" i="15"/>
  <c r="E33" i="15"/>
  <c r="H12" i="15"/>
  <c r="E12" i="15"/>
  <c r="B12" i="15"/>
  <c r="I15" i="28"/>
  <c r="I19" i="28"/>
  <c r="I20" i="28"/>
  <c r="I21" i="28"/>
  <c r="L15" i="28"/>
  <c r="L19" i="28"/>
  <c r="L20" i="28"/>
  <c r="L21" i="28"/>
  <c r="B37" i="10"/>
  <c r="B38" i="10"/>
  <c r="B39" i="10"/>
  <c r="B40" i="10"/>
  <c r="B41" i="10"/>
  <c r="B42" i="10"/>
  <c r="B43" i="10"/>
  <c r="A43" i="10"/>
  <c r="A41" i="10"/>
  <c r="A42" i="10"/>
  <c r="A37" i="10"/>
  <c r="A38" i="10"/>
  <c r="A39" i="10"/>
  <c r="A40" i="10"/>
  <c r="B34" i="10"/>
  <c r="A34" i="10"/>
  <c r="B24" i="10"/>
  <c r="A24" i="10"/>
  <c r="B6" i="10"/>
  <c r="I12" i="15"/>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8" i="10"/>
  <c r="B48" i="10"/>
</calcChain>
</file>

<file path=xl/sharedStrings.xml><?xml version="1.0" encoding="utf-8"?>
<sst xmlns="http://schemas.openxmlformats.org/spreadsheetml/2006/main" count="406" uniqueCount="324">
  <si>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</si>
  <si>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</si>
  <si>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</si>
  <si>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</si>
  <si>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</si>
  <si>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</si>
  <si>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</si>
  <si>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</si>
  <si>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</si>
  <si>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</si>
  <si>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</si>
  <si>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</si>
  <si>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</si>
  <si>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</si>
  <si>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</si>
  <si>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</si>
  <si>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</si>
  <si>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</si>
  <si>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</si>
  <si>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</si>
  <si>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</si>
  <si>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</si>
  <si>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</si>
  <si>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</si>
  <si>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</si>
  <si>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</si>
  <si>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</si>
  <si>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</si>
  <si>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</si>
  <si>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</si>
  <si>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</si>
  <si>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</si>
  <si>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</si>
  <si>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</si>
  <si>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</si>
  <si>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</si>
  <si>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</si>
  <si>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</si>
  <si>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</si>
  <si>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</si>
  <si>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</si>
  <si>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</si>
  <si>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</si>
  <si>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</si>
  <si>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</si>
  <si>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</si>
  <si>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</si>
  <si>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</si>
  <si>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</si>
  <si>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</si>
  <si>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</si>
  <si>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</si>
  <si>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</si>
  <si>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</si>
  <si>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</si>
  <si>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</si>
  <si>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</si>
  <si>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</si>
  <si>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</si>
  <si>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</si>
  <si>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</si>
  <si>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</si>
  <si>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</si>
  <si>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</si>
  <si>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</si>
  <si>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</si>
  <si>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</si>
  <si>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</si>
  <si>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</si>
  <si>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</si>
  <si>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</si>
  <si>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</si>
  <si>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</si>
  <si>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</si>
  <si>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</si>
  <si>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</si>
  <si>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</si>
  <si>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</si>
  <si>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</si>
  <si>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</si>
  <si>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</si>
  <si>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</si>
  <si>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</si>
  <si>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</si>
  <si>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</si>
  <si>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</si>
  <si>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</si>
  <si>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</si>
  <si>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</si>
  <si>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</si>
  <si>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</si>
  <si>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</si>
  <si>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</si>
  <si>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</si>
  <si>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</si>
  <si>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</si>
  <si>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</si>
  <si>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</si>
  <si>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</si>
  <si>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</si>
  <si>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</si>
  <si>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</si>
  <si>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</si>
  <si>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</si>
  <si>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</si>
  <si>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</si>
  <si>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</si>
  <si>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</si>
  <si>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</si>
  <si>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</si>
  <si>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</si>
  <si>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</si>
  <si>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</si>
  <si>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</si>
  <si>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</si>
  <si>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</si>
  <si>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</si>
  <si>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</si>
  <si>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</si>
  <si>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</si>
  <si>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</si>
  <si>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</si>
  <si>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</si>
  <si>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</si>
  <si>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</si>
  <si>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</si>
  <si>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</si>
  <si>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</si>
  <si>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</si>
  <si>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</si>
  <si>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</si>
  <si>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</si>
  <si>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</si>
  <si>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</si>
  <si>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</si>
  <si>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</si>
  <si>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</si>
  <si>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</si>
  <si>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</si>
  <si>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</si>
  <si>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</si>
  <si>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</si>
  <si>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</si>
  <si>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</si>
  <si>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</si>
  <si>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</si>
  <si>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</si>
  <si>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</si>
  <si>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</si>
  <si>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</si>
  <si>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</si>
  <si>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</si>
  <si>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</si>
  <si>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</si>
  <si>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</si>
  <si>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</si>
  <si>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</si>
  <si>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</si>
  <si>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</si>
  <si>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</si>
  <si>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</si>
  <si>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</si>
  <si>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</si>
  <si>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</si>
  <si>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</si>
  <si>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</si>
  <si>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</si>
  <si>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</si>
  <si>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</si>
  <si>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</si>
  <si>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</si>
  <si>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</si>
  <si>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</si>
  <si>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</si>
  <si>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</si>
  <si>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</si>
  <si>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</si>
  <si>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</si>
  <si>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</si>
  <si>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</si>
  <si>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</si>
  <si>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</si>
  <si>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</si>
  <si>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</si>
  <si>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</si>
  <si>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</si>
  <si>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</si>
  <si>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</si>
  <si>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</si>
  <si>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</si>
  <si>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</si>
  <si>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</si>
  <si>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</si>
  <si>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</si>
  <si>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</si>
  <si>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</si>
  <si>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</si>
  <si>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</si>
  <si>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</si>
  <si>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</si>
  <si>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</si>
  <si>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</si>
  <si>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</si>
  <si>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</si>
  <si>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</si>
  <si>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</si>
  <si>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</si>
  <si>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</si>
  <si>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1- Date Proiect</t>
  </si>
  <si>
    <t>3- Intreprindere in dificultate</t>
  </si>
  <si>
    <t>Introducere:</t>
  </si>
  <si>
    <t>Datele se introduc numai in celulele marcate cu albastru;  datele se introduc in LEI. A nu se modifica formulele de calcul - acestea sunt calculate automat in urma introducerii datelor de intrare</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</si>
  <si>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</si>
  <si>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</si>
  <si>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</si>
  <si>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</si>
  <si>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</si>
  <si>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In cazul parteneriatelor, solicitantul este parteneriatul dintre UAT1 + …, prin lider-ul de parteneriat</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</si>
  <si>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</si>
  <si>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</si>
  <si>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</si>
  <si>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</si>
  <si>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Foaia de lucru 3- Intreprindere in dificultate se completeaza automat.</t>
  </si>
  <si>
    <t>Cheltuieli pentru:</t>
  </si>
  <si>
    <t>•	Instalarea de sisteme de managementul traficului, cu scopul asigurării eficientizării și siguranței în trafic.</t>
  </si>
  <si>
    <t>Cap.2 - Cheltuieli pentru proiectare şi asistenţă tehnică, include</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</si>
  <si>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</si>
  <si>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</si>
  <si>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</si>
  <si>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</si>
  <si>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t xml:space="preserve">3.3. </t>
  </si>
  <si>
    <t>Active necorporale</t>
  </si>
  <si>
    <t>euro</t>
  </si>
  <si>
    <t>Anul depunerii cererii de finantare</t>
  </si>
  <si>
    <t xml:space="preserve">Completați celulele cu informatiile solicitate. </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</si>
  <si>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</si>
  <si>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</si>
  <si>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</si>
  <si>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</si>
  <si>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</si>
  <si>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</si>
  <si>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</si>
  <si>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</si>
  <si>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</si>
  <si>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</si>
  <si>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</si>
  <si>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</si>
  <si>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</si>
  <si>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</si>
  <si>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</si>
  <si>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</si>
  <si>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</si>
  <si>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</si>
  <si>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</si>
  <si>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</si>
  <si>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</si>
  <si>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</si>
  <si>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</si>
  <si>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</si>
  <si>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</si>
  <si>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</si>
  <si>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</si>
  <si>
    <t>1.1. Obtinerea terenului</t>
  </si>
  <si>
    <t xml:space="preserve">ECHIPAMENTE / DOTARI / ACTIVE CORPORALE
</t>
  </si>
  <si>
    <t>LUCRARI</t>
  </si>
  <si>
    <t>1.2 Amenajarea terenului</t>
  </si>
  <si>
    <t>1.3 Amenajări pentru protecţia mediului şi aducerea terenului la starea iniţială</t>
  </si>
  <si>
    <t>1.4 Cheltuieli pentru relocarea/protecţia utilităţilor</t>
  </si>
  <si>
    <t>SERVICII</t>
  </si>
  <si>
    <t>3.1.1 Studii de teren</t>
  </si>
  <si>
    <t>3.2 Documentaţii-suport şi cheltuieli pentru obţinerea de avize, acorduri şi autorizații</t>
  </si>
  <si>
    <t>Lucrari</t>
  </si>
  <si>
    <t>4.4 Utilaje, echipamente tehnologice şi funcţionale care nu necesită montaj şi echipamente de transport
4.5 Dotări
4.3 Utilaje, echipamente tehnologice şi funcţionale care necesită montaj</t>
  </si>
  <si>
    <t>ECHIPAMENTE / DOTARI / ACTIVE CORPORALE
LUCRARI</t>
  </si>
  <si>
    <t>4.6 Active necorporale</t>
  </si>
  <si>
    <t>ECHIPAMENTE / DOTARI / ACTIVE CORPORALE</t>
  </si>
  <si>
    <t>3.7.1  Managementul de proiect pentru obiectivul de investiţii
3.6. Organizarea procedurilor de achiziţie</t>
  </si>
  <si>
    <t>5.1.1 Lucrări de construcţii şi instalaţii aferente organizării de şantier
5.1.2 Cheltuieli conexe organizării şantierului</t>
  </si>
  <si>
    <t>TAXE</t>
  </si>
  <si>
    <t>5.3 Cheltuieli diverse şi neprevăzute</t>
  </si>
  <si>
    <t>5.4 Cheltuieli pentru informare şi publicitate</t>
  </si>
  <si>
    <t xml:space="preserve">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</si>
  <si>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3.1.3 Alte studii de specialitate</t>
  </si>
  <si>
    <t>4.1 Construcţii şi instalaţii
4.2 Montaj utilaje, echipamente tehnologice şi funcţionale
5.6 Cheltuieli conexe investitiei de baza</t>
  </si>
  <si>
    <t>3.1 Constructii si instalatii
modernizare, reabilitare drumuri judeţene existente la nivel regional (inclusiv lucrari de arta cum ar fi poduri și podețe, pasaje rutiere, pasarele etc., de pe traseul acestora);
3.1.1  Constructii si instalatii investitia de baza
- modernizare, reabilitare drumuri judeţene existente la nivel regional (inclusiv lucrari de arta cum ar fi poduri și podețe, pasaje rutiere, pasarele etc., de pe traseul acestora);
3.1.2  Cheltuieli conexe  investitiei de baza
• Construirea/modernizarea/amplasarea de elemente pentru îmbunătățirea siguranței rutiere
• Construirea/modernizarea de stații și alveole
• Măsuri de siguranţă pentru pietoni și bicicliști
• Parapeți pentru protecție, apărări de maluri și consolidări de versanți, bariere împotriva căderilor de pietre, perdele forestiere pentru protecția traficului 
• Instalarea de sisteme de managementul traficului</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</si>
  <si>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si elemente de digitalizare (de exemplu: echipamente de masurare trafic, sisteme de informatii pentru transport in comun, sisteme monitorizare calitate aer etc)
Nu sunt eligibile cheltuielile pentru procurarea de bunuri care, conform legii, intră în categoria obiectelor  de inventar precum si cheltuielile pentru achizitionarea statiilor de incarcare;
</t>
  </si>
  <si>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costul energiei electrice şi al apei consumate în incinta organizării de şantier pe durata de execuţie a lucrărilor;
</t>
    </r>
  </si>
  <si>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</si>
  <si>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</si>
  <si>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2-categ_chelt_eligibile</t>
  </si>
  <si>
    <t>In aceasta foaie de calcul se regaseste corespondenta dintre categoriile de cheltuieli eligibile in cadrul acestui apel de proiecte si categoriile si subcategoriile de cheltuieli din SMIS2021</t>
  </si>
  <si>
    <t>3 foaie calcul</t>
  </si>
  <si>
    <t>In aceasta foaie de calcul se vor introduce toate cheltuielile incluse atat in deviz cat si alte cheltuieli necesare implementarii proiectului pe categorii si subcategorii</t>
  </si>
  <si>
    <t>4- Buget_Cerere</t>
  </si>
  <si>
    <t>Foaia de lucru 4-Buget_cerere este completată automat pe baza informatiilor din foaia de calcul 3.</t>
  </si>
  <si>
    <t>5- Plan investitional</t>
  </si>
  <si>
    <t>5 - Planul investitional</t>
  </si>
  <si>
    <t>4- BUGETUL CERERII DE FINANTARE</t>
  </si>
  <si>
    <t xml:space="preserve">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
2.3.5 Expertizare tehnică a construcţiilor existente, a structurilor şi/sau, după caz, a proiectelor tehnice, inclusiv întocmirea de către expertul tehnic a raportului de expertiză în conformitate cu prevederile art. 14 alin. (2)
2.3.6 Studiu de trafic
2.3.7 Audit de siguranta rutiera
</t>
  </si>
  <si>
    <t xml:space="preserve">1.1. Obţinerea terenului -
Se includ cheltuielile efectuate pentru cumpărarea de terenuri/ exproprieri  în limita a 10% din valoarea totala eligibila a proiectului
a) cumpărarea de terenuri;
b) exproprieri 
nu sunt eligibile cheltuielile cu achizitia de cladiri
</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</si>
  <si>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</si>
  <si>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 xml:space="preserve">   Cheltuielile pentru  pentru asigurarea devierii utilităţilor publice, și nu pot acoperi cheltuieli de introducere sau modernizare a utilităților aflate deja în ampriza drumului.</t>
  </si>
  <si>
    <t>APELUL DE PROIECTE:  PR SV/1/5/3.2/2023</t>
  </si>
  <si>
    <t>Cap.7 Cheltuieli aferente marjei de buget și pentru constituirea rezervei de implementare pentru ajustarea de preț</t>
  </si>
  <si>
    <t>CAPITOLUL 7 Cheltuieli aferente marjei de buget și pentru constiuirea rezervei de implementare pentru ajustarea de preț</t>
  </si>
  <si>
    <t xml:space="preserve">Cheltuieli aferente marjei de buget </t>
  </si>
  <si>
    <t>Cheltuieli pentru constituirea rezervei de implementare pentru ajustarea de preț</t>
  </si>
  <si>
    <t xml:space="preserve">Coordonator în materie de Securitate și sănătate </t>
  </si>
  <si>
    <t>Total capitol 7</t>
  </si>
  <si>
    <t>CAP. 7</t>
  </si>
  <si>
    <t>Cheltuieli aferente marjei de buget și pentru constiuirea rezervei de implementare pentru ajustarea de preț</t>
  </si>
  <si>
    <t>TOTAL CAPITOL 7</t>
  </si>
  <si>
    <t xml:space="preserve">Categorie: Marja de buget –                      Categorie: Rezerva de implementare – </t>
  </si>
  <si>
    <t>subcateg 7.1      subcateg 7.2</t>
  </si>
  <si>
    <t xml:space="preserve">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
- Coordonator în materie de Securitate și sănătate </t>
  </si>
  <si>
    <t xml:space="preserve">3.8.1. Asistenţă tehnică din partea proiectantului
3.8.2. Dirigenţie de şantier/supervizare
3.8.3 Coordonator în materie de Securitate și sănătate </t>
  </si>
  <si>
    <t>2.5.3</t>
  </si>
  <si>
    <t>7.1</t>
  </si>
  <si>
    <t>7.2</t>
  </si>
  <si>
    <t>Marja de buget</t>
  </si>
  <si>
    <t>7.1 Marja de buget</t>
  </si>
  <si>
    <t>7.2 Rezerva de implementare</t>
  </si>
  <si>
    <t>Rezerva de implementare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</si>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</sst>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7">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b/>
      <sz val="9"/>
      <color rgb="FFFF0000"/>
      <name val="Calibri"/>
      <family val="2"/>
      <scheme val="minor"/>
    </font>
    <font>
      <sz val="9"/>
      <color rgb="FFFF0000"/>
      <name val="Calibri"/>
      <family val="2"/>
      <scheme val="minor"/>
    </font>
    <font>
      <b/>
      <i/>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10"/>
      <color rgb="FFFF0000"/>
      <name val="Calibri"/>
      <family val="2"/>
      <charset val="238"/>
    </font>
    <font>
      <sz val="9"/>
      <color theme="1"/>
      <name val="Calibri"/>
      <family val="2"/>
      <charset val="238"/>
      <scheme val="minor"/>
    </font>
    <font>
      <b/>
      <sz val="11"/>
      <color theme="1"/>
      <name val="Calibri"/>
      <family val="2"/>
      <charset val="238"/>
      <scheme val="minor"/>
    </font>
    <font>
      <sz val="10"/>
      <color theme="1"/>
      <name val="Calibri"/>
      <family val="2"/>
      <charset val="238"/>
    </font>
    <font>
      <sz val="12"/>
      <name val="CIDFont+F1"/>
    </font>
    <font>
      <sz val="12"/>
      <color rgb="FF2E74B5"/>
      <name val="Trebuchet MS"/>
      <family val="2"/>
    </font>
    <font>
      <sz val="9"/>
      <color rgb="FF0070C0"/>
      <name val="Calibri"/>
      <family val="2"/>
      <scheme val="minor"/>
    </font>
    <font>
      <sz val="11"/>
      <color rgb="FF0070C0"/>
      <name val="Calibri"/>
      <family val="2"/>
      <scheme val="minor"/>
    </font>
    <font>
      <b/>
      <sz val="11"/>
      <color rgb="FF0070C0"/>
      <name val="Calibri"/>
      <family val="2"/>
      <charset val="238"/>
      <scheme val="minor"/>
    </font>
    <font>
      <sz val="10"/>
      <color rgb="FF0070C0"/>
      <name val="Calibri"/>
      <family val="2"/>
      <charset val="238"/>
    </font>
    <font>
      <sz val="10"/>
      <color rgb="FF0070C0"/>
      <name val="Calibri"/>
      <family val="2"/>
      <scheme val="minor"/>
    </font>
    <font>
      <sz val="10"/>
      <color rgb="FF0070C0"/>
      <name val="Calibri"/>
      <family val="2"/>
    </font>
    <font>
      <b/>
      <sz val="10"/>
      <color rgb="FF0070C0"/>
      <name val="Calibri"/>
      <family val="2"/>
    </font>
    <font>
      <b/>
      <sz val="9"/>
      <color rgb="FF0070C0"/>
      <name val="Calibri"/>
      <family val="2"/>
      <scheme val="minor"/>
    </font>
    <font>
      <sz val="9"/>
      <color theme="1"/>
      <name val="Calibri"/>
      <family val="2"/>
    </font>
    <font>
      <sz val="9"/>
      <color theme="1"/>
      <name val="Trebuchet MS"/>
      <family val="2"/>
    </font>
    <font>
      <b/>
      <i/>
      <sz val="9"/>
      <color theme="1"/>
      <name val="Calibri"/>
      <family val="2"/>
      <scheme val="minor"/>
    </font>
    <font>
      <sz val="9"/>
      <color theme="1"/>
      <name val="CIDFont+F1"/>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0000"/>
        <bgColor indexed="64"/>
      </patternFill>
    </fill>
  </fills>
  <borders count="5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10" fillId="0" borderId="0"/>
    <xf numFmtId="0" fontId="4" fillId="0" borderId="0"/>
    <xf numFmtId="9" fontId="11" fillId="0" borderId="0" applyFont="0" applyFill="0" applyBorder="0" applyAlignment="0" applyProtection="0"/>
    <xf numFmtId="0" fontId="3" fillId="0" borderId="0"/>
    <xf numFmtId="9" fontId="13" fillId="0" borderId="0" applyFont="0" applyFill="0" applyBorder="0" applyAlignment="0" applyProtection="0"/>
    <xf numFmtId="0" fontId="24" fillId="6" borderId="0" applyNumberFormat="0" applyBorder="0" applyAlignment="0" applyProtection="0"/>
    <xf numFmtId="0" fontId="2" fillId="0" borderId="0"/>
    <xf numFmtId="0" fontId="1" fillId="0" borderId="0"/>
    <xf numFmtId="0" fontId="1" fillId="0" borderId="0"/>
  </cellStyleXfs>
  <cellXfs count="363">
    <xf numFmtId="0" fontId="0" fillId="0" borderId="0" xfId="0"/>
    <xf numFmtId="0" fontId="15" fillId="0" borderId="0" xfId="0" applyFont="1" applyAlignment="1">
      <alignment vertical="top"/>
    </xf>
    <xf numFmtId="4" fontId="15" fillId="2" borderId="3" xfId="0" applyNumberFormat="1" applyFont="1" applyFill="1" applyBorder="1" applyAlignment="1" applyProtection="1">
      <alignment horizontal="right" vertical="top"/>
      <protection locked="0"/>
    </xf>
    <xf numFmtId="4" fontId="15" fillId="0" borderId="3" xfId="0" applyNumberFormat="1" applyFont="1" applyBorder="1" applyAlignment="1">
      <alignment horizontal="right" vertical="top"/>
    </xf>
    <xf numFmtId="0" fontId="15" fillId="0" borderId="0" xfId="0" applyFont="1" applyAlignment="1">
      <alignment vertical="top" wrapText="1"/>
    </xf>
    <xf numFmtId="4" fontId="16" fillId="0" borderId="3" xfId="0" applyNumberFormat="1" applyFont="1" applyBorder="1" applyAlignment="1">
      <alignment horizontal="center" vertical="top"/>
    </xf>
    <xf numFmtId="0" fontId="0" fillId="0" borderId="0" xfId="0" applyAlignment="1">
      <alignment vertical="top"/>
    </xf>
    <xf numFmtId="0" fontId="15" fillId="0" borderId="0" xfId="0" applyFont="1" applyAlignment="1">
      <alignment horizontal="left" vertical="top"/>
    </xf>
    <xf numFmtId="4" fontId="16" fillId="0" borderId="0" xfId="0" applyNumberFormat="1" applyFont="1" applyAlignment="1">
      <alignment horizontal="center" vertical="top"/>
    </xf>
    <xf numFmtId="4" fontId="15" fillId="0" borderId="0" xfId="0" applyNumberFormat="1" applyFont="1" applyAlignment="1">
      <alignment horizontal="right" vertical="top"/>
    </xf>
    <xf numFmtId="4" fontId="16" fillId="0" borderId="3" xfId="0" applyNumberFormat="1" applyFont="1" applyBorder="1" applyAlignment="1">
      <alignment horizontal="center" vertical="center"/>
    </xf>
    <xf numFmtId="0" fontId="14" fillId="0" borderId="0" xfId="0" applyFont="1" applyAlignment="1">
      <alignment horizontal="center" vertical="top"/>
    </xf>
    <xf numFmtId="0" fontId="7" fillId="0" borderId="0" xfId="0" applyFont="1" applyAlignment="1">
      <alignment horizontal="center" vertical="top"/>
    </xf>
    <xf numFmtId="3" fontId="16" fillId="0" borderId="3" xfId="0" applyNumberFormat="1" applyFont="1" applyBorder="1" applyAlignment="1">
      <alignment horizontal="left" vertical="top"/>
    </xf>
    <xf numFmtId="3" fontId="18" fillId="0" borderId="0" xfId="0" applyNumberFormat="1" applyFont="1" applyAlignment="1">
      <alignment horizontal="center" vertical="top"/>
    </xf>
    <xf numFmtId="3" fontId="8" fillId="0" borderId="0" xfId="0" applyNumberFormat="1" applyFont="1" applyAlignment="1">
      <alignment horizontal="center" vertical="top"/>
    </xf>
    <xf numFmtId="3" fontId="15" fillId="0" borderId="3" xfId="0" applyNumberFormat="1" applyFont="1" applyBorder="1" applyAlignment="1">
      <alignment horizontal="left" vertical="top" wrapText="1"/>
    </xf>
    <xf numFmtId="4" fontId="18" fillId="0" borderId="3" xfId="0" applyNumberFormat="1" applyFont="1" applyBorder="1" applyAlignment="1">
      <alignment horizontal="right" vertical="top"/>
    </xf>
    <xf numFmtId="3" fontId="14" fillId="0" borderId="0" xfId="0" applyNumberFormat="1" applyFont="1" applyAlignment="1">
      <alignment horizontal="center" vertical="top"/>
    </xf>
    <xf numFmtId="3" fontId="7" fillId="0" borderId="0" xfId="0" applyNumberFormat="1" applyFont="1" applyAlignment="1">
      <alignment horizontal="center" vertical="top"/>
    </xf>
    <xf numFmtId="3" fontId="16" fillId="0" borderId="3" xfId="0" applyNumberFormat="1" applyFont="1" applyBorder="1" applyAlignment="1">
      <alignment horizontal="right" vertical="top" wrapText="1"/>
    </xf>
    <xf numFmtId="4" fontId="16" fillId="0" borderId="3" xfId="0" applyNumberFormat="1" applyFont="1" applyBorder="1" applyAlignment="1">
      <alignment horizontal="right" vertical="top"/>
    </xf>
    <xf numFmtId="0" fontId="18" fillId="0" borderId="3" xfId="0" applyFont="1" applyBorder="1" applyAlignment="1">
      <alignment horizontal="right" vertical="top" wrapText="1"/>
    </xf>
    <xf numFmtId="3" fontId="12" fillId="0" borderId="0" xfId="0" applyNumberFormat="1" applyFont="1" applyAlignment="1">
      <alignment horizontal="center" vertical="top"/>
    </xf>
    <xf numFmtId="0" fontId="14" fillId="0" borderId="0" xfId="0" applyFont="1" applyAlignment="1">
      <alignment horizontal="left" vertical="top"/>
    </xf>
    <xf numFmtId="0" fontId="14" fillId="0" borderId="0" xfId="0" applyFont="1" applyAlignment="1">
      <alignment vertical="top" wrapText="1"/>
    </xf>
    <xf numFmtId="4" fontId="16" fillId="0" borderId="0" xfId="0" applyNumberFormat="1" applyFont="1" applyAlignment="1">
      <alignment horizontal="right" vertical="top"/>
    </xf>
    <xf numFmtId="3" fontId="9" fillId="0" borderId="0" xfId="0" applyNumberFormat="1" applyFont="1" applyAlignment="1">
      <alignment horizontal="center" vertical="top"/>
    </xf>
    <xf numFmtId="0" fontId="18" fillId="0" borderId="0" xfId="0" applyFont="1" applyAlignment="1">
      <alignment vertical="top" wrapText="1"/>
    </xf>
    <xf numFmtId="0" fontId="5" fillId="0" borderId="0" xfId="0" applyFont="1" applyAlignment="1">
      <alignment vertical="top"/>
    </xf>
    <xf numFmtId="0" fontId="9" fillId="0" borderId="0" xfId="0" applyFont="1" applyAlignment="1">
      <alignment horizontal="center" vertical="top"/>
    </xf>
    <xf numFmtId="0" fontId="18" fillId="0" borderId="0" xfId="0" applyFont="1" applyAlignment="1">
      <alignment horizontal="center" vertical="top"/>
    </xf>
    <xf numFmtId="0" fontId="6" fillId="0" borderId="0" xfId="0" applyFont="1" applyAlignment="1">
      <alignment horizontal="center" vertical="top"/>
    </xf>
    <xf numFmtId="0" fontId="18" fillId="0" borderId="0" xfId="0" applyFont="1" applyAlignment="1">
      <alignment horizontal="left" vertical="top"/>
    </xf>
    <xf numFmtId="0" fontId="18" fillId="0" borderId="0" xfId="0" applyFont="1" applyAlignment="1">
      <alignment horizontal="right" vertical="top" wrapText="1"/>
    </xf>
    <xf numFmtId="0" fontId="8" fillId="0" borderId="0" xfId="0" applyFont="1" applyAlignment="1">
      <alignment horizontal="center" vertical="top"/>
    </xf>
    <xf numFmtId="0" fontId="16" fillId="0" borderId="0" xfId="0" applyFont="1" applyAlignment="1">
      <alignment horizontal="left" vertical="top" wrapText="1"/>
    </xf>
    <xf numFmtId="4" fontId="18" fillId="0" borderId="3" xfId="0" applyNumberFormat="1" applyFont="1" applyBorder="1" applyAlignment="1">
      <alignment horizontal="center" vertical="top"/>
    </xf>
    <xf numFmtId="4" fontId="15" fillId="0" borderId="3" xfId="0" applyNumberFormat="1" applyFont="1" applyBorder="1" applyAlignment="1">
      <alignment horizontal="center" vertical="top"/>
    </xf>
    <xf numFmtId="0" fontId="15" fillId="0" borderId="0" xfId="0" applyFont="1" applyAlignment="1">
      <alignment horizontal="left" vertical="top" wrapText="1"/>
    </xf>
    <xf numFmtId="4" fontId="15" fillId="0" borderId="0" xfId="0" applyNumberFormat="1" applyFont="1" applyAlignment="1">
      <alignment horizontal="center" vertical="top"/>
    </xf>
    <xf numFmtId="4" fontId="21" fillId="0" borderId="3" xfId="0" applyNumberFormat="1" applyFont="1" applyBorder="1" applyAlignment="1">
      <alignment horizontal="right" vertical="top"/>
    </xf>
    <xf numFmtId="4" fontId="22" fillId="4" borderId="3" xfId="0" applyNumberFormat="1" applyFont="1" applyFill="1" applyBorder="1" applyAlignment="1" applyProtection="1">
      <alignment horizontal="right" vertical="top"/>
      <protection locked="0"/>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3"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3" fillId="3" borderId="3" xfId="1" applyFont="1" applyFill="1" applyBorder="1" applyAlignment="1">
      <alignment vertical="top" wrapText="1"/>
    </xf>
    <xf numFmtId="4" fontId="23" fillId="3" borderId="3" xfId="1" applyNumberFormat="1" applyFont="1" applyFill="1" applyBorder="1" applyAlignment="1">
      <alignment horizontal="right" vertical="top"/>
    </xf>
    <xf numFmtId="49" fontId="23" fillId="0" borderId="3" xfId="1" applyNumberFormat="1" applyFont="1" applyBorder="1" applyAlignment="1">
      <alignment vertical="top"/>
    </xf>
    <xf numFmtId="0" fontId="23"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3" fillId="7" borderId="3" xfId="1" applyNumberFormat="1" applyFont="1" applyFill="1" applyBorder="1" applyAlignment="1">
      <alignment vertical="top"/>
    </xf>
    <xf numFmtId="0" fontId="27" fillId="7" borderId="3" xfId="1" applyFont="1" applyFill="1" applyBorder="1" applyAlignment="1">
      <alignment horizontal="right" vertical="top" wrapText="1"/>
    </xf>
    <xf numFmtId="4" fontId="27" fillId="7" borderId="3" xfId="1" applyNumberFormat="1" applyFont="1" applyFill="1" applyBorder="1" applyAlignment="1">
      <alignment horizontal="right" vertical="top"/>
    </xf>
    <xf numFmtId="0" fontId="23" fillId="7" borderId="3" xfId="1" applyFont="1" applyFill="1" applyBorder="1" applyAlignment="1">
      <alignment vertical="top"/>
    </xf>
    <xf numFmtId="49" fontId="23"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9" fillId="0" borderId="0" xfId="1" applyFont="1" applyAlignment="1" applyProtection="1">
      <alignment vertical="top"/>
      <protection hidden="1"/>
    </xf>
    <xf numFmtId="0" fontId="23" fillId="0" borderId="0" xfId="1" applyFont="1" applyAlignment="1" applyProtection="1">
      <alignment vertical="top"/>
      <protection hidden="1"/>
    </xf>
    <xf numFmtId="0" fontId="28" fillId="0" borderId="0" xfId="1" applyFont="1" applyAlignment="1" applyProtection="1">
      <alignment vertical="top"/>
      <protection hidden="1"/>
    </xf>
    <xf numFmtId="0" fontId="26" fillId="0" borderId="42" xfId="0" applyFont="1" applyBorder="1" applyAlignment="1">
      <alignment wrapText="1"/>
    </xf>
    <xf numFmtId="0" fontId="26" fillId="0" borderId="41" xfId="0" quotePrefix="1" applyFont="1" applyBorder="1" applyAlignment="1">
      <alignment horizontal="center" vertical="center"/>
    </xf>
    <xf numFmtId="0" fontId="26" fillId="0" borderId="3" xfId="0" quotePrefix="1" applyFont="1" applyBorder="1" applyAlignment="1">
      <alignment horizontal="center" vertical="center"/>
    </xf>
    <xf numFmtId="0" fontId="30" fillId="0" borderId="0" xfId="0" applyFont="1"/>
    <xf numFmtId="2" fontId="23" fillId="0" borderId="3" xfId="1" applyNumberFormat="1" applyFont="1" applyBorder="1" applyAlignment="1">
      <alignment vertical="top"/>
    </xf>
    <xf numFmtId="3" fontId="33" fillId="0" borderId="3" xfId="0" applyNumberFormat="1" applyFont="1" applyBorder="1" applyAlignment="1">
      <alignment horizontal="right" vertical="top"/>
    </xf>
    <xf numFmtId="4" fontId="29" fillId="0" borderId="0" xfId="1" applyNumberFormat="1" applyFont="1" applyAlignment="1">
      <alignment vertical="top"/>
    </xf>
    <xf numFmtId="0" fontId="36" fillId="0" borderId="12" xfId="0" applyFont="1" applyBorder="1" applyAlignment="1">
      <alignment horizontal="center" vertical="center" wrapText="1"/>
    </xf>
    <xf numFmtId="0" fontId="36" fillId="0" borderId="12" xfId="0" applyFont="1" applyBorder="1" applyAlignment="1">
      <alignment horizontal="center" vertical="center"/>
    </xf>
    <xf numFmtId="0" fontId="36" fillId="0" borderId="13"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6" xfId="0" applyFont="1" applyBorder="1" applyAlignment="1">
      <alignment horizontal="center" vertical="center"/>
    </xf>
    <xf numFmtId="0" fontId="36" fillId="0" borderId="17"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8" xfId="0" applyFont="1" applyBorder="1" applyAlignment="1">
      <alignment horizontal="center" vertical="center"/>
    </xf>
    <xf numFmtId="0" fontId="36" fillId="0" borderId="40"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8" borderId="3" xfId="0" applyNumberFormat="1" applyFill="1" applyBorder="1" applyProtection="1">
      <protection locked="0"/>
    </xf>
    <xf numFmtId="4" fontId="0" fillId="0" borderId="26" xfId="0" applyNumberFormat="1" applyBorder="1"/>
    <xf numFmtId="0" fontId="0" fillId="0" borderId="25" xfId="0" applyBorder="1" applyAlignment="1">
      <alignment wrapText="1"/>
    </xf>
    <xf numFmtId="4" fontId="0" fillId="0" borderId="0" xfId="0" applyNumberFormat="1"/>
    <xf numFmtId="0" fontId="0" fillId="0" borderId="30" xfId="0" quotePrefix="1" applyBorder="1" applyAlignment="1">
      <alignment horizontal="center" vertical="center"/>
    </xf>
    <xf numFmtId="4" fontId="36" fillId="0" borderId="16" xfId="0" applyNumberFormat="1" applyFont="1" applyBorder="1"/>
    <xf numFmtId="4" fontId="36" fillId="0" borderId="17" xfId="0" applyNumberFormat="1" applyFont="1" applyBorder="1"/>
    <xf numFmtId="0" fontId="0" fillId="0" borderId="3" xfId="0" applyBorder="1"/>
    <xf numFmtId="0" fontId="0" fillId="0" borderId="34" xfId="0" quotePrefix="1" applyBorder="1" applyAlignment="1">
      <alignment horizontal="center" vertical="center"/>
    </xf>
    <xf numFmtId="0" fontId="0" fillId="0" borderId="3" xfId="0" applyBorder="1" applyAlignment="1">
      <alignment wrapText="1"/>
    </xf>
    <xf numFmtId="0" fontId="0" fillId="0" borderId="23" xfId="0" applyBorder="1" applyAlignment="1">
      <alignment wrapText="1"/>
    </xf>
    <xf numFmtId="0" fontId="0" fillId="0" borderId="35" xfId="0" applyBorder="1" applyAlignment="1">
      <alignment wrapText="1"/>
    </xf>
    <xf numFmtId="0" fontId="0" fillId="0" borderId="46"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0" fontId="0" fillId="0" borderId="0" xfId="0" applyAlignment="1">
      <alignment horizontal="center" vertical="center"/>
    </xf>
    <xf numFmtId="4" fontId="0" fillId="3" borderId="0" xfId="0" applyNumberFormat="1" applyFill="1"/>
    <xf numFmtId="9" fontId="28" fillId="9" borderId="6" xfId="5" applyFont="1" applyFill="1" applyBorder="1" applyAlignment="1" applyProtection="1">
      <alignment vertical="top"/>
    </xf>
    <xf numFmtId="0" fontId="23" fillId="0" borderId="0" xfId="0" applyFont="1"/>
    <xf numFmtId="0" fontId="28" fillId="3" borderId="39" xfId="0" applyFont="1" applyFill="1" applyBorder="1"/>
    <xf numFmtId="4" fontId="23" fillId="3" borderId="0" xfId="0" applyNumberFormat="1" applyFont="1" applyFill="1" applyAlignment="1" applyProtection="1">
      <alignment horizontal="right" vertical="top" wrapText="1"/>
      <protection locked="0"/>
    </xf>
    <xf numFmtId="0" fontId="23" fillId="0" borderId="0" xfId="0" applyFont="1" applyAlignment="1">
      <alignment wrapText="1"/>
    </xf>
    <xf numFmtId="0" fontId="27" fillId="0" borderId="0" xfId="0" applyFont="1" applyAlignment="1">
      <alignment vertical="top" wrapText="1"/>
    </xf>
    <xf numFmtId="0" fontId="27" fillId="3" borderId="0" xfId="0" applyFont="1" applyFill="1" applyAlignment="1">
      <alignment vertical="top" wrapText="1"/>
    </xf>
    <xf numFmtId="0" fontId="23"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3" fillId="0" borderId="0" xfId="0" applyFont="1" applyProtection="1">
      <protection locked="0"/>
    </xf>
    <xf numFmtId="0" fontId="23" fillId="3" borderId="0" xfId="0" applyFont="1" applyFill="1" applyProtection="1">
      <protection locked="0"/>
    </xf>
    <xf numFmtId="0" fontId="38" fillId="0" borderId="0" xfId="0" applyFont="1"/>
    <xf numFmtId="3" fontId="20" fillId="0" borderId="3" xfId="0" applyNumberFormat="1" applyFont="1" applyBorder="1" applyAlignment="1">
      <alignment horizontal="left" vertical="top"/>
    </xf>
    <xf numFmtId="3" fontId="41" fillId="0" borderId="3" xfId="0" applyNumberFormat="1" applyFont="1" applyBorder="1" applyAlignment="1">
      <alignment horizontal="left" vertical="top"/>
    </xf>
    <xf numFmtId="49" fontId="40" fillId="0" borderId="3" xfId="0" applyNumberFormat="1" applyFont="1" applyBorder="1" applyAlignment="1">
      <alignment horizontal="left" vertical="top"/>
    </xf>
    <xf numFmtId="0" fontId="42"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0" fontId="23" fillId="0" borderId="0" xfId="0" applyFont="1" applyAlignment="1">
      <alignment horizontal="left" vertical="top" wrapText="1"/>
    </xf>
    <xf numFmtId="0" fontId="27" fillId="2" borderId="3" xfId="0" applyFont="1" applyFill="1" applyBorder="1" applyAlignment="1">
      <alignment horizontal="left" vertical="top" wrapText="1"/>
    </xf>
    <xf numFmtId="0" fontId="23" fillId="2" borderId="3" xfId="0" applyFont="1" applyFill="1" applyBorder="1" applyAlignment="1">
      <alignment horizontal="left" vertical="top" wrapText="1"/>
    </xf>
    <xf numFmtId="0" fontId="23" fillId="0" borderId="3" xfId="0" applyFont="1" applyBorder="1" applyAlignment="1">
      <alignment horizontal="left" vertical="top" wrapText="1"/>
    </xf>
    <xf numFmtId="0" fontId="23" fillId="0" borderId="0" xfId="0" applyFont="1" applyAlignment="1">
      <alignment vertical="top" wrapText="1"/>
    </xf>
    <xf numFmtId="0" fontId="23" fillId="0" borderId="0" xfId="0" applyFont="1" applyAlignment="1">
      <alignment horizontal="center" vertical="top" wrapText="1"/>
    </xf>
    <xf numFmtId="0" fontId="27" fillId="11" borderId="3" xfId="0" applyFont="1" applyFill="1" applyBorder="1" applyAlignment="1">
      <alignment horizontal="left" vertical="top" wrapText="1"/>
    </xf>
    <xf numFmtId="0" fontId="43" fillId="0" borderId="0" xfId="0" applyFont="1" applyAlignment="1">
      <alignment horizontal="left" vertical="top" wrapText="1"/>
    </xf>
    <xf numFmtId="0" fontId="32" fillId="0" borderId="3" xfId="0" applyFont="1" applyBorder="1" applyAlignment="1">
      <alignment horizontal="justify" vertical="center"/>
    </xf>
    <xf numFmtId="0" fontId="26" fillId="0" borderId="22" xfId="0" quotePrefix="1" applyFont="1" applyBorder="1" applyAlignment="1">
      <alignment horizontal="center" vertical="center"/>
    </xf>
    <xf numFmtId="0" fontId="26" fillId="0" borderId="23" xfId="0" applyFont="1" applyBorder="1"/>
    <xf numFmtId="0" fontId="26" fillId="0" borderId="24" xfId="0" quotePrefix="1" applyFont="1" applyBorder="1" applyAlignment="1">
      <alignment horizontal="center" vertical="center"/>
    </xf>
    <xf numFmtId="0" fontId="26" fillId="0" borderId="25" xfId="0" applyFont="1" applyBorder="1"/>
    <xf numFmtId="0" fontId="26" fillId="0" borderId="25" xfId="0" applyFont="1" applyBorder="1" applyAlignment="1">
      <alignment wrapText="1"/>
    </xf>
    <xf numFmtId="0" fontId="26" fillId="0" borderId="30" xfId="0" quotePrefix="1" applyFont="1" applyBorder="1" applyAlignment="1">
      <alignment horizontal="center" vertical="center"/>
    </xf>
    <xf numFmtId="0" fontId="26" fillId="0" borderId="3" xfId="0" applyFont="1" applyBorder="1"/>
    <xf numFmtId="0" fontId="26" fillId="0" borderId="34" xfId="0" quotePrefix="1" applyFont="1" applyBorder="1" applyAlignment="1">
      <alignment horizontal="center" vertical="center"/>
    </xf>
    <xf numFmtId="0" fontId="26" fillId="0" borderId="35" xfId="0" applyFont="1" applyBorder="1"/>
    <xf numFmtId="0" fontId="26" fillId="0" borderId="3" xfId="0" applyFont="1" applyBorder="1" applyAlignment="1">
      <alignment wrapText="1"/>
    </xf>
    <xf numFmtId="0" fontId="26" fillId="0" borderId="35" xfId="0" applyFont="1" applyBorder="1" applyAlignment="1">
      <alignment wrapText="1"/>
    </xf>
    <xf numFmtId="9" fontId="27" fillId="0" borderId="6" xfId="5" applyFont="1" applyBorder="1" applyAlignment="1" applyProtection="1">
      <alignment vertical="top"/>
    </xf>
    <xf numFmtId="9" fontId="27" fillId="0" borderId="0" xfId="5" applyFont="1" applyBorder="1" applyAlignment="1" applyProtection="1">
      <alignment vertical="top"/>
    </xf>
    <xf numFmtId="4" fontId="23" fillId="0" borderId="0" xfId="1" applyNumberFormat="1" applyFont="1" applyAlignment="1" applyProtection="1">
      <alignment horizontal="right" vertical="top"/>
      <protection hidden="1"/>
    </xf>
    <xf numFmtId="4" fontId="23" fillId="0" borderId="0" xfId="1" applyNumberFormat="1" applyFont="1" applyAlignment="1">
      <alignment horizontal="right" vertical="top"/>
    </xf>
    <xf numFmtId="4" fontId="27" fillId="0" borderId="0" xfId="1" applyNumberFormat="1" applyFont="1" applyAlignment="1">
      <alignment horizontal="right" vertical="top"/>
    </xf>
    <xf numFmtId="0" fontId="23" fillId="0" borderId="0" xfId="1" applyFont="1" applyAlignment="1">
      <alignment vertical="top"/>
    </xf>
    <xf numFmtId="0" fontId="29" fillId="3" borderId="0" xfId="0" applyFont="1" applyFill="1" applyAlignment="1">
      <alignment horizontal="center" vertical="center"/>
    </xf>
    <xf numFmtId="0" fontId="29" fillId="3" borderId="0" xfId="0" applyFont="1" applyFill="1"/>
    <xf numFmtId="4" fontId="45"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3" fillId="0" borderId="3" xfId="0" applyFont="1" applyBorder="1" applyAlignment="1">
      <alignment wrapText="1"/>
    </xf>
    <xf numFmtId="0" fontId="23" fillId="0" borderId="3" xfId="0" applyFont="1" applyBorder="1" applyAlignment="1">
      <alignment vertical="top" wrapText="1"/>
    </xf>
    <xf numFmtId="0" fontId="43" fillId="0" borderId="3" xfId="0" applyFont="1" applyBorder="1" applyAlignment="1">
      <alignment horizontal="left" vertical="top" wrapText="1"/>
    </xf>
    <xf numFmtId="0" fontId="23" fillId="0" borderId="7" xfId="0" applyFont="1" applyBorder="1" applyAlignment="1">
      <alignment horizontal="left" vertical="top" wrapText="1"/>
    </xf>
    <xf numFmtId="0" fontId="27" fillId="10" borderId="3" xfId="0" applyFont="1" applyFill="1" applyBorder="1" applyAlignment="1">
      <alignment horizontal="left" vertical="top" wrapText="1"/>
    </xf>
    <xf numFmtId="0" fontId="27" fillId="0" borderId="3" xfId="0" applyFont="1" applyBorder="1" applyAlignment="1">
      <alignment vertical="top" wrapText="1"/>
    </xf>
    <xf numFmtId="0" fontId="23" fillId="0" borderId="3" xfId="0" applyFont="1" applyBorder="1" applyAlignment="1">
      <alignment horizontal="center"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8" borderId="3" xfId="0" applyNumberFormat="1" applyFont="1" applyFill="1" applyBorder="1" applyAlignment="1" applyProtection="1">
      <alignment horizontal="center" vertical="center"/>
      <protection locked="0"/>
    </xf>
    <xf numFmtId="0" fontId="46" fillId="3" borderId="0" xfId="0" applyFont="1" applyFill="1" applyAlignment="1">
      <alignment vertical="center" wrapText="1"/>
    </xf>
    <xf numFmtId="0" fontId="28" fillId="3" borderId="3" xfId="0" applyFont="1" applyFill="1" applyBorder="1" applyAlignment="1">
      <alignment vertical="center"/>
    </xf>
    <xf numFmtId="1" fontId="23" fillId="8" borderId="3" xfId="0" applyNumberFormat="1" applyFont="1" applyFill="1" applyBorder="1" applyAlignment="1" applyProtection="1">
      <alignment horizontal="right" vertical="top" wrapText="1"/>
      <protection locked="0"/>
    </xf>
    <xf numFmtId="1" fontId="28" fillId="8" borderId="3" xfId="0" applyNumberFormat="1" applyFont="1" applyFill="1" applyBorder="1" applyAlignment="1" applyProtection="1">
      <alignment horizontal="center" vertical="center"/>
      <protection locked="0"/>
    </xf>
    <xf numFmtId="0" fontId="32" fillId="0" borderId="8" xfId="0" applyFont="1" applyBorder="1" applyAlignment="1">
      <alignment horizontal="justify" vertical="center"/>
    </xf>
    <xf numFmtId="0" fontId="48" fillId="0" borderId="0" xfId="0" applyFont="1" applyAlignment="1">
      <alignment horizontal="center" vertical="center"/>
    </xf>
    <xf numFmtId="0" fontId="47" fillId="0" borderId="8" xfId="0" applyFont="1" applyBorder="1" applyAlignment="1">
      <alignment horizontal="justify" vertical="center"/>
    </xf>
    <xf numFmtId="0" fontId="48" fillId="0" borderId="0" xfId="0" applyFont="1"/>
    <xf numFmtId="0" fontId="28" fillId="0" borderId="3" xfId="1" applyFont="1" applyBorder="1" applyAlignment="1">
      <alignment horizontal="right" vertical="top" wrapText="1"/>
    </xf>
    <xf numFmtId="0" fontId="49" fillId="0" borderId="0" xfId="0" applyFont="1"/>
    <xf numFmtId="2" fontId="23" fillId="0" borderId="3" xfId="1" applyNumberFormat="1" applyFont="1" applyBorder="1" applyAlignment="1">
      <alignment horizontal="center" vertical="center"/>
    </xf>
    <xf numFmtId="4" fontId="23" fillId="3" borderId="3" xfId="1" applyNumberFormat="1" applyFont="1" applyFill="1" applyBorder="1" applyAlignment="1">
      <alignment horizontal="center" vertical="center"/>
    </xf>
    <xf numFmtId="0" fontId="29" fillId="0" borderId="0" xfId="1" applyFont="1" applyAlignment="1">
      <alignment horizontal="center" vertical="center"/>
    </xf>
    <xf numFmtId="2" fontId="23" fillId="0" borderId="3" xfId="1" applyNumberFormat="1" applyFont="1" applyBorder="1" applyAlignment="1">
      <alignment horizontal="left" vertical="center"/>
    </xf>
    <xf numFmtId="0" fontId="26" fillId="0" borderId="23" xfId="0" applyFont="1" applyBorder="1" applyAlignment="1">
      <alignment wrapText="1"/>
    </xf>
    <xf numFmtId="4" fontId="41" fillId="0" borderId="3" xfId="1" applyNumberFormat="1" applyFont="1" applyBorder="1" applyAlignment="1">
      <alignment horizontal="center" vertical="center" wrapText="1"/>
    </xf>
    <xf numFmtId="0" fontId="50" fillId="0" borderId="3" xfId="0" applyFont="1" applyBorder="1" applyAlignment="1">
      <alignment horizontal="center" vertical="center" wrapText="1"/>
    </xf>
    <xf numFmtId="0" fontId="50" fillId="0" borderId="3" xfId="1" applyFont="1" applyBorder="1" applyAlignment="1">
      <alignment horizontal="center" vertical="center" wrapText="1"/>
    </xf>
    <xf numFmtId="0" fontId="50" fillId="0" borderId="3" xfId="1" applyFont="1" applyBorder="1" applyAlignment="1">
      <alignment horizontal="center" vertical="center"/>
    </xf>
    <xf numFmtId="0" fontId="50" fillId="0" borderId="3" xfId="1" applyFont="1" applyBorder="1" applyAlignment="1" applyProtection="1">
      <alignment horizontal="center" vertical="center"/>
      <protection hidden="1"/>
    </xf>
    <xf numFmtId="0" fontId="50" fillId="0" borderId="0" xfId="1" applyFont="1" applyAlignment="1">
      <alignment horizontal="center" vertical="center"/>
    </xf>
    <xf numFmtId="0" fontId="50" fillId="0" borderId="0" xfId="1" applyFont="1" applyAlignment="1" applyProtection="1">
      <alignment horizontal="center" vertical="center"/>
      <protection hidden="1"/>
    </xf>
    <xf numFmtId="0" fontId="41" fillId="0" borderId="0" xfId="1" applyFont="1" applyAlignment="1" applyProtection="1">
      <alignment horizontal="center" vertical="center"/>
      <protection hidden="1"/>
    </xf>
    <xf numFmtId="4" fontId="41" fillId="0" borderId="0" xfId="1" applyNumberFormat="1" applyFont="1" applyAlignment="1" applyProtection="1">
      <alignment horizontal="center" vertical="center"/>
      <protection hidden="1"/>
    </xf>
    <xf numFmtId="9" fontId="41" fillId="0" borderId="0" xfId="5" applyFont="1" applyBorder="1" applyAlignment="1" applyProtection="1">
      <alignment horizontal="center" vertical="center"/>
    </xf>
    <xf numFmtId="0" fontId="41" fillId="0" borderId="0" xfId="1" applyFont="1" applyAlignment="1">
      <alignment horizontal="center" vertical="center"/>
    </xf>
    <xf numFmtId="0" fontId="41" fillId="0" borderId="3" xfId="1" applyFont="1" applyBorder="1" applyAlignment="1" applyProtection="1">
      <alignment horizontal="center" vertical="center"/>
      <protection hidden="1"/>
    </xf>
    <xf numFmtId="0" fontId="50" fillId="0" borderId="3" xfId="1" applyFont="1" applyBorder="1" applyAlignment="1">
      <alignment horizontal="center" vertical="top" wrapText="1"/>
    </xf>
    <xf numFmtId="0" fontId="26" fillId="0" borderId="46" xfId="0" quotePrefix="1" applyFont="1" applyBorder="1" applyAlignment="1">
      <alignment horizontal="center" vertical="center"/>
    </xf>
    <xf numFmtId="0" fontId="26" fillId="0" borderId="7" xfId="0" applyFont="1" applyBorder="1" applyAlignment="1">
      <alignment wrapText="1"/>
    </xf>
    <xf numFmtId="4" fontId="25" fillId="3" borderId="3" xfId="6"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8" borderId="3" xfId="0" applyNumberFormat="1" applyFill="1" applyBorder="1" applyAlignment="1" applyProtection="1">
      <alignment horizontal="center" vertical="center"/>
      <protection locked="0"/>
    </xf>
    <xf numFmtId="4" fontId="44" fillId="3" borderId="8" xfId="6" applyNumberFormat="1" applyFont="1" applyFill="1" applyBorder="1" applyAlignment="1">
      <alignment horizontal="center" vertical="center"/>
    </xf>
    <xf numFmtId="4" fontId="25" fillId="3" borderId="8" xfId="6" applyNumberFormat="1" applyFont="1" applyFill="1" applyBorder="1" applyAlignment="1">
      <alignment horizontal="center" vertical="center"/>
    </xf>
    <xf numFmtId="4" fontId="0" fillId="0" borderId="8" xfId="0" applyNumberFormat="1" applyBorder="1" applyAlignment="1">
      <alignment horizontal="center" vertical="center"/>
    </xf>
    <xf numFmtId="0" fontId="0" fillId="0" borderId="3" xfId="0" applyBorder="1" applyAlignment="1">
      <alignment horizontal="center" vertical="center"/>
    </xf>
    <xf numFmtId="4" fontId="26" fillId="8" borderId="3" xfId="0" applyNumberFormat="1" applyFont="1" applyFill="1" applyBorder="1" applyAlignment="1" applyProtection="1">
      <alignment horizontal="center" vertical="center"/>
      <protection locked="0"/>
    </xf>
    <xf numFmtId="4" fontId="26" fillId="0" borderId="3" xfId="0" applyNumberFormat="1" applyFont="1" applyBorder="1" applyAlignment="1">
      <alignment horizontal="center" vertical="center"/>
    </xf>
    <xf numFmtId="4" fontId="36" fillId="0" borderId="15" xfId="0" applyNumberFormat="1" applyFont="1" applyBorder="1" applyAlignment="1">
      <alignment horizontal="center" vertical="center"/>
    </xf>
    <xf numFmtId="4" fontId="0" fillId="0" borderId="0" xfId="0" applyNumberFormat="1" applyAlignment="1">
      <alignment horizontal="center" vertical="center"/>
    </xf>
    <xf numFmtId="4" fontId="26" fillId="3" borderId="3" xfId="0" applyNumberFormat="1" applyFont="1" applyFill="1" applyBorder="1" applyAlignment="1" applyProtection="1">
      <alignment horizontal="center" vertical="center"/>
      <protection locked="0"/>
    </xf>
    <xf numFmtId="4" fontId="26" fillId="3" borderId="3" xfId="0" applyNumberFormat="1" applyFont="1" applyFill="1" applyBorder="1" applyAlignment="1">
      <alignment horizontal="center" vertical="center"/>
    </xf>
    <xf numFmtId="4" fontId="44" fillId="0" borderId="35" xfId="0" applyNumberFormat="1" applyFont="1" applyBorder="1" applyAlignment="1">
      <alignment horizontal="center" vertical="center"/>
    </xf>
    <xf numFmtId="4" fontId="31" fillId="0" borderId="0" xfId="0" applyNumberFormat="1" applyFont="1" applyAlignment="1">
      <alignment horizontal="center" vertical="center"/>
    </xf>
    <xf numFmtId="4" fontId="36" fillId="0" borderId="16" xfId="0" applyNumberFormat="1" applyFont="1" applyBorder="1" applyAlignment="1">
      <alignment horizontal="center" vertical="center"/>
    </xf>
    <xf numFmtId="4" fontId="36" fillId="0" borderId="3" xfId="0" applyNumberFormat="1" applyFont="1" applyBorder="1" applyAlignment="1">
      <alignment horizontal="center" vertical="center"/>
    </xf>
    <xf numFmtId="4" fontId="0" fillId="3" borderId="3" xfId="0" applyNumberFormat="1" applyFill="1" applyBorder="1" applyAlignment="1">
      <alignment horizontal="center" vertical="center"/>
    </xf>
    <xf numFmtId="4" fontId="49" fillId="0" borderId="0" xfId="0" applyNumberFormat="1" applyFont="1" applyAlignment="1">
      <alignment horizontal="center" vertical="center"/>
    </xf>
    <xf numFmtId="4" fontId="49" fillId="8" borderId="3" xfId="0" applyNumberFormat="1" applyFont="1" applyFill="1" applyBorder="1" applyAlignment="1" applyProtection="1">
      <alignment horizontal="center" vertical="center"/>
      <protection locked="0"/>
    </xf>
    <xf numFmtId="4" fontId="49" fillId="0" borderId="3" xfId="0" applyNumberFormat="1" applyFont="1" applyBorder="1" applyAlignment="1">
      <alignment horizontal="center" vertical="center"/>
    </xf>
    <xf numFmtId="4" fontId="36" fillId="0" borderId="17" xfId="0" applyNumberFormat="1" applyFont="1" applyBorder="1" applyAlignment="1">
      <alignment horizontal="center" vertical="center"/>
    </xf>
    <xf numFmtId="4" fontId="36" fillId="0" borderId="38" xfId="0" applyNumberFormat="1" applyFont="1" applyBorder="1" applyAlignment="1">
      <alignment horizontal="center" vertical="center"/>
    </xf>
    <xf numFmtId="4" fontId="0" fillId="3" borderId="0" xfId="0" applyNumberFormat="1" applyFill="1" applyAlignment="1">
      <alignment horizontal="center" vertical="center"/>
    </xf>
    <xf numFmtId="4" fontId="25" fillId="3" borderId="23" xfId="6" applyNumberFormat="1" applyFont="1" applyFill="1" applyBorder="1" applyAlignment="1">
      <alignment horizontal="center" vertical="center"/>
    </xf>
    <xf numFmtId="4" fontId="26" fillId="0" borderId="26" xfId="0" applyNumberFormat="1" applyFont="1" applyBorder="1" applyAlignment="1">
      <alignment horizontal="center" vertical="center"/>
    </xf>
    <xf numFmtId="4" fontId="36" fillId="0" borderId="29" xfId="0" applyNumberFormat="1" applyFont="1" applyBorder="1" applyAlignment="1">
      <alignment horizontal="center" vertical="center"/>
    </xf>
    <xf numFmtId="4" fontId="44" fillId="0" borderId="3" xfId="0" applyNumberFormat="1" applyFont="1" applyBorder="1" applyAlignment="1">
      <alignment horizontal="center" vertical="center"/>
    </xf>
    <xf numFmtId="4" fontId="44" fillId="0" borderId="31" xfId="0" applyNumberFormat="1" applyFont="1" applyBorder="1" applyAlignment="1">
      <alignment horizontal="center" vertical="center"/>
    </xf>
    <xf numFmtId="4" fontId="44" fillId="0" borderId="36" xfId="0" applyNumberFormat="1" applyFont="1" applyBorder="1" applyAlignment="1">
      <alignment horizontal="center" vertical="center"/>
    </xf>
    <xf numFmtId="4" fontId="0" fillId="0" borderId="26" xfId="0" applyNumberFormat="1" applyBorder="1" applyAlignment="1">
      <alignment horizontal="center" vertical="center"/>
    </xf>
    <xf numFmtId="4" fontId="36" fillId="0" borderId="35" xfId="0" applyNumberFormat="1" applyFont="1" applyBorder="1" applyAlignment="1">
      <alignment horizontal="center" vertical="center"/>
    </xf>
    <xf numFmtId="4" fontId="36" fillId="0" borderId="36" xfId="0" applyNumberFormat="1" applyFont="1" applyBorder="1" applyAlignment="1">
      <alignment horizontal="center" vertical="center"/>
    </xf>
    <xf numFmtId="4" fontId="36" fillId="0" borderId="31" xfId="0" applyNumberFormat="1" applyFont="1" applyBorder="1" applyAlignment="1">
      <alignment horizontal="center" vertical="center"/>
    </xf>
    <xf numFmtId="4" fontId="0" fillId="0" borderId="43" xfId="0" applyNumberFormat="1" applyBorder="1" applyAlignment="1">
      <alignment horizontal="center" vertical="center"/>
    </xf>
    <xf numFmtId="0" fontId="39" fillId="0" borderId="8" xfId="0" applyFont="1" applyBorder="1" applyAlignment="1">
      <alignment horizontal="center" vertical="center" wrapText="1"/>
    </xf>
    <xf numFmtId="0" fontId="39" fillId="0" borderId="7" xfId="0" applyFont="1" applyBorder="1" applyAlignment="1">
      <alignment horizontal="center" vertical="center" wrapText="1"/>
    </xf>
    <xf numFmtId="0" fontId="52" fillId="0" borderId="30" xfId="0" quotePrefix="1" applyFont="1" applyBorder="1" applyAlignment="1">
      <alignment horizontal="center" vertical="center"/>
    </xf>
    <xf numFmtId="0" fontId="52" fillId="0" borderId="0" xfId="0" applyFont="1" applyAlignment="1">
      <alignment horizontal="left" vertical="center" wrapText="1"/>
    </xf>
    <xf numFmtId="4" fontId="2" fillId="3" borderId="23" xfId="6" applyNumberFormat="1" applyFont="1" applyFill="1" applyBorder="1" applyAlignment="1">
      <alignment horizontal="center" vertical="center"/>
    </xf>
    <xf numFmtId="4" fontId="52" fillId="0" borderId="26" xfId="0" applyNumberFormat="1" applyFont="1" applyBorder="1" applyAlignment="1">
      <alignment horizontal="center" vertical="center"/>
    </xf>
    <xf numFmtId="164" fontId="23" fillId="12" borderId="3" xfId="0" applyNumberFormat="1" applyFont="1" applyFill="1" applyBorder="1" applyAlignment="1">
      <alignment horizontal="right" vertical="top" wrapText="1"/>
    </xf>
    <xf numFmtId="0" fontId="53" fillId="0" borderId="0" xfId="0" applyFont="1"/>
    <xf numFmtId="0" fontId="54" fillId="0" borderId="0" xfId="0" applyFont="1" applyAlignment="1">
      <alignment vertical="center"/>
    </xf>
    <xf numFmtId="4" fontId="36" fillId="0" borderId="49" xfId="0" applyNumberFormat="1" applyFont="1" applyBorder="1" applyAlignment="1">
      <alignment horizontal="center" vertical="center"/>
    </xf>
    <xf numFmtId="0" fontId="59" fillId="0" borderId="37" xfId="0" applyFont="1" applyBorder="1" applyAlignment="1">
      <alignment vertical="center"/>
    </xf>
    <xf numFmtId="0" fontId="60" fillId="0" borderId="51" xfId="0" applyFont="1" applyBorder="1" applyAlignment="1">
      <alignment wrapText="1"/>
    </xf>
    <xf numFmtId="0" fontId="59" fillId="0" borderId="14" xfId="0" applyFont="1" applyBorder="1" applyAlignment="1">
      <alignment vertical="center"/>
    </xf>
    <xf numFmtId="4" fontId="56" fillId="0" borderId="15" xfId="0" applyNumberFormat="1" applyFont="1" applyBorder="1" applyAlignment="1">
      <alignment horizontal="center" vertical="center"/>
    </xf>
    <xf numFmtId="4" fontId="56" fillId="0" borderId="49" xfId="0" applyNumberFormat="1" applyFont="1" applyBorder="1" applyAlignment="1">
      <alignment horizontal="center" vertical="center"/>
    </xf>
    <xf numFmtId="4" fontId="61" fillId="8" borderId="3" xfId="0" applyNumberFormat="1" applyFont="1" applyFill="1" applyBorder="1" applyAlignment="1" applyProtection="1">
      <alignment horizontal="center" vertical="center"/>
      <protection locked="0"/>
    </xf>
    <xf numFmtId="4" fontId="57" fillId="0" borderId="15" xfId="0" applyNumberFormat="1" applyFont="1" applyBorder="1" applyAlignment="1">
      <alignment horizontal="center" vertical="center"/>
    </xf>
    <xf numFmtId="4" fontId="57" fillId="0" borderId="49" xfId="0" applyNumberFormat="1" applyFont="1" applyBorder="1" applyAlignment="1">
      <alignment horizontal="center" vertical="center"/>
    </xf>
    <xf numFmtId="4" fontId="55" fillId="3" borderId="3" xfId="1" applyNumberFormat="1" applyFont="1" applyFill="1" applyBorder="1" applyAlignment="1">
      <alignment horizontal="right" vertical="top"/>
    </xf>
    <xf numFmtId="0" fontId="62" fillId="3" borderId="3" xfId="1" applyFont="1" applyFill="1" applyBorder="1" applyAlignment="1">
      <alignment vertical="top"/>
    </xf>
    <xf numFmtId="0" fontId="55" fillId="3" borderId="3" xfId="1" applyFont="1" applyFill="1" applyBorder="1" applyAlignment="1">
      <alignment vertical="top"/>
    </xf>
    <xf numFmtId="0" fontId="60" fillId="0" borderId="3" xfId="0" applyFont="1" applyBorder="1" applyAlignment="1">
      <alignment wrapText="1"/>
    </xf>
    <xf numFmtId="4" fontId="62" fillId="7" borderId="3" xfId="1" applyNumberFormat="1" applyFont="1" applyFill="1" applyBorder="1" applyAlignment="1">
      <alignment horizontal="right" vertical="top"/>
    </xf>
    <xf numFmtId="0" fontId="0" fillId="0" borderId="54" xfId="0" quotePrefix="1" applyBorder="1" applyAlignment="1">
      <alignment horizontal="center" vertical="center"/>
    </xf>
    <xf numFmtId="0" fontId="0" fillId="0" borderId="8" xfId="0" applyBorder="1"/>
    <xf numFmtId="0" fontId="0" fillId="0" borderId="3" xfId="0" quotePrefix="1" applyBorder="1" applyAlignment="1">
      <alignment horizontal="center" vertical="center"/>
    </xf>
    <xf numFmtId="4" fontId="36" fillId="0" borderId="55" xfId="0" applyNumberFormat="1" applyFont="1" applyBorder="1" applyAlignment="1">
      <alignment horizontal="center" vertical="center"/>
    </xf>
    <xf numFmtId="0" fontId="0" fillId="0" borderId="8" xfId="0" quotePrefix="1" applyBorder="1" applyAlignment="1">
      <alignment horizontal="center" vertical="center"/>
    </xf>
    <xf numFmtId="0" fontId="0" fillId="0" borderId="8" xfId="0" applyBorder="1" applyAlignment="1">
      <alignment wrapText="1"/>
    </xf>
    <xf numFmtId="4" fontId="31" fillId="0" borderId="3" xfId="0" applyNumberFormat="1" applyFont="1" applyBorder="1" applyAlignment="1">
      <alignment horizontal="center" vertical="center"/>
    </xf>
    <xf numFmtId="4" fontId="15" fillId="0" borderId="3" xfId="0" applyNumberFormat="1" applyFont="1" applyBorder="1" applyAlignment="1" applyProtection="1">
      <alignment horizontal="right" vertical="top"/>
      <protection locked="0"/>
    </xf>
    <xf numFmtId="0" fontId="23" fillId="0" borderId="3" xfId="1" applyFont="1" applyBorder="1" applyAlignment="1">
      <alignment vertical="top"/>
    </xf>
    <xf numFmtId="0" fontId="27" fillId="0" borderId="3" xfId="1" applyFont="1" applyBorder="1" applyAlignment="1">
      <alignment horizontal="right" vertical="top" wrapText="1"/>
    </xf>
    <xf numFmtId="0" fontId="63" fillId="0" borderId="3" xfId="0" applyFont="1" applyBorder="1" applyAlignment="1">
      <alignment horizontal="justify" vertical="center"/>
    </xf>
    <xf numFmtId="0" fontId="64" fillId="0" borderId="3" xfId="0" applyFont="1" applyBorder="1" applyAlignment="1">
      <alignment vertical="center" wrapText="1"/>
    </xf>
    <xf numFmtId="0" fontId="65" fillId="0" borderId="3" xfId="0" applyFont="1" applyBorder="1" applyAlignment="1">
      <alignment horizontal="center" vertical="center" wrapText="1"/>
    </xf>
    <xf numFmtId="0" fontId="66" fillId="0" borderId="3" xfId="0" applyFont="1" applyBorder="1" applyAlignment="1">
      <alignment horizontal="left" vertical="center" wrapText="1"/>
    </xf>
    <xf numFmtId="4" fontId="23" fillId="8"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0" fontId="37" fillId="3" borderId="0" xfId="0" applyFont="1" applyFill="1" applyAlignment="1">
      <alignment horizontal="left" vertical="top" wrapText="1"/>
    </xf>
    <xf numFmtId="0" fontId="27" fillId="8" borderId="0" xfId="0" applyFont="1" applyFill="1" applyAlignment="1" applyProtection="1">
      <alignment vertical="top" wrapText="1"/>
      <protection locked="0"/>
    </xf>
    <xf numFmtId="0" fontId="27" fillId="0" borderId="0" xfId="0" applyFont="1" applyAlignment="1">
      <alignment vertical="top" wrapText="1"/>
    </xf>
    <xf numFmtId="0" fontId="28" fillId="3" borderId="3" xfId="0" applyFont="1" applyFill="1" applyBorder="1" applyAlignment="1">
      <alignment horizontal="left" vertical="center" wrapText="1"/>
    </xf>
    <xf numFmtId="0" fontId="57" fillId="0" borderId="32" xfId="0" applyFont="1" applyBorder="1" applyAlignment="1">
      <alignment vertical="center"/>
    </xf>
    <xf numFmtId="0" fontId="57" fillId="0" borderId="33" xfId="0" applyFont="1" applyBorder="1" applyAlignment="1">
      <alignment vertical="center"/>
    </xf>
    <xf numFmtId="0" fontId="36" fillId="0" borderId="37" xfId="0" applyFont="1" applyBorder="1" applyAlignment="1">
      <alignment vertical="center"/>
    </xf>
    <xf numFmtId="0" fontId="36" fillId="0" borderId="38" xfId="0" applyFont="1" applyBorder="1" applyAlignment="1">
      <alignment vertical="center"/>
    </xf>
    <xf numFmtId="0" fontId="34"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6" fillId="0" borderId="19" xfId="0" applyFont="1" applyBorder="1" applyAlignment="1">
      <alignment vertical="center"/>
    </xf>
    <xf numFmtId="0" fontId="36" fillId="0" borderId="20" xfId="0" applyFont="1" applyBorder="1" applyAlignment="1">
      <alignment vertical="center"/>
    </xf>
    <xf numFmtId="0" fontId="36" fillId="0" borderId="21" xfId="0" applyFont="1" applyBorder="1" applyAlignment="1">
      <alignment vertical="center"/>
    </xf>
    <xf numFmtId="0" fontId="35" fillId="0" borderId="0" xfId="0" applyFont="1" applyAlignment="1">
      <alignment horizontal="center" vertical="center"/>
    </xf>
    <xf numFmtId="0" fontId="36" fillId="0" borderId="10"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1" xfId="0" applyFont="1" applyBorder="1" applyAlignment="1">
      <alignment horizontal="center" vertical="center"/>
    </xf>
    <xf numFmtId="0" fontId="36" fillId="0" borderId="15" xfId="0" applyFont="1" applyBorder="1" applyAlignment="1">
      <alignment horizontal="center" vertical="center"/>
    </xf>
    <xf numFmtId="0" fontId="36" fillId="0" borderId="27" xfId="0" applyFont="1" applyBorder="1" applyAlignment="1">
      <alignment vertical="center"/>
    </xf>
    <xf numFmtId="0" fontId="36" fillId="0" borderId="28" xfId="0" applyFont="1" applyBorder="1" applyAlignment="1">
      <alignment vertical="center"/>
    </xf>
    <xf numFmtId="0" fontId="36" fillId="0" borderId="19" xfId="0" applyFont="1" applyBorder="1" applyAlignment="1">
      <alignment vertical="center" wrapText="1"/>
    </xf>
    <xf numFmtId="0" fontId="36" fillId="0" borderId="32" xfId="0" applyFont="1" applyBorder="1" applyAlignment="1">
      <alignment vertical="center"/>
    </xf>
    <xf numFmtId="0" fontId="36" fillId="0" borderId="33" xfId="0" applyFont="1" applyBorder="1" applyAlignment="1">
      <alignment vertical="center"/>
    </xf>
    <xf numFmtId="0" fontId="36" fillId="0" borderId="50" xfId="0" applyFont="1" applyBorder="1" applyAlignment="1">
      <alignment vertical="center"/>
    </xf>
    <xf numFmtId="0" fontId="36" fillId="0" borderId="51" xfId="0" applyFont="1" applyBorder="1" applyAlignment="1">
      <alignment vertical="center"/>
    </xf>
    <xf numFmtId="0" fontId="57" fillId="0" borderId="50" xfId="0" applyFont="1" applyBorder="1" applyAlignment="1">
      <alignment vertical="center" wrapText="1"/>
    </xf>
    <xf numFmtId="0" fontId="58" fillId="0" borderId="52" xfId="0" applyFont="1" applyBorder="1" applyAlignment="1">
      <alignment vertical="center" wrapText="1"/>
    </xf>
    <xf numFmtId="0" fontId="36" fillId="0" borderId="39" xfId="0" applyFont="1" applyBorder="1" applyAlignment="1">
      <alignment vertical="center"/>
    </xf>
    <xf numFmtId="0" fontId="36" fillId="0" borderId="47" xfId="0" applyFont="1" applyBorder="1" applyAlignment="1">
      <alignment vertical="center"/>
    </xf>
    <xf numFmtId="0" fontId="36" fillId="0" borderId="48" xfId="0" applyFont="1" applyBorder="1" applyAlignment="1">
      <alignment vertical="center"/>
    </xf>
    <xf numFmtId="0" fontId="36" fillId="0" borderId="44" xfId="0" applyFont="1" applyBorder="1" applyAlignment="1">
      <alignment vertical="center" wrapText="1"/>
    </xf>
    <xf numFmtId="0" fontId="36" fillId="0" borderId="1" xfId="0" applyFont="1" applyBorder="1" applyAlignment="1">
      <alignment vertical="center"/>
    </xf>
    <xf numFmtId="0" fontId="36" fillId="0" borderId="45" xfId="0" applyFont="1" applyBorder="1" applyAlignment="1">
      <alignment vertical="center"/>
    </xf>
    <xf numFmtId="0" fontId="36" fillId="0" borderId="3" xfId="0" applyFont="1" applyBorder="1" applyAlignment="1">
      <alignment vertical="center"/>
    </xf>
    <xf numFmtId="0" fontId="51" fillId="0" borderId="44" xfId="0" applyFont="1" applyBorder="1" applyAlignment="1">
      <alignment vertical="center" wrapText="1"/>
    </xf>
    <xf numFmtId="0" fontId="51" fillId="0" borderId="1" xfId="0" applyFont="1" applyBorder="1" applyAlignment="1">
      <alignment vertical="center"/>
    </xf>
    <xf numFmtId="0" fontId="51" fillId="0" borderId="45" xfId="0" applyFont="1" applyBorder="1" applyAlignment="1">
      <alignment vertical="center"/>
    </xf>
    <xf numFmtId="9" fontId="18" fillId="0" borderId="6" xfId="5" applyFont="1" applyBorder="1" applyAlignment="1">
      <alignment horizontal="center" vertical="top"/>
    </xf>
    <xf numFmtId="9" fontId="18" fillId="0" borderId="0" xfId="5" applyFont="1" applyAlignment="1">
      <alignment horizontal="center" vertical="top"/>
    </xf>
    <xf numFmtId="9" fontId="33" fillId="0" borderId="6" xfId="5" applyFont="1" applyBorder="1" applyAlignment="1" applyProtection="1">
      <alignment horizontal="center" vertical="top"/>
    </xf>
    <xf numFmtId="9" fontId="33" fillId="0" borderId="0" xfId="5" applyFont="1" applyBorder="1" applyAlignment="1" applyProtection="1">
      <alignment horizontal="center" vertical="top"/>
    </xf>
    <xf numFmtId="0" fontId="27" fillId="3" borderId="3" xfId="1" applyFont="1" applyFill="1" applyBorder="1" applyAlignment="1">
      <alignment horizontal="left" vertical="top"/>
    </xf>
    <xf numFmtId="0" fontId="23" fillId="3" borderId="3" xfId="1" applyFont="1" applyFill="1" applyBorder="1" applyAlignment="1">
      <alignment horizontal="left" vertical="top"/>
    </xf>
    <xf numFmtId="0" fontId="62" fillId="3" borderId="53" xfId="1" applyFont="1" applyFill="1" applyBorder="1" applyAlignment="1">
      <alignment horizontal="left" vertical="top" wrapText="1"/>
    </xf>
    <xf numFmtId="0" fontId="0" fillId="0" borderId="2" xfId="0" applyBorder="1" applyAlignment="1">
      <alignment vertical="top" wrapText="1"/>
    </xf>
    <xf numFmtId="0" fontId="0" fillId="0" borderId="5" xfId="0" applyBorder="1" applyAlignment="1">
      <alignment vertical="top" wrapText="1"/>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3" fillId="0" borderId="3" xfId="1" applyFont="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0" fontId="28" fillId="3" borderId="0" xfId="0" applyFont="1" applyFill="1" applyAlignment="1">
      <alignment horizontal="left" vertical="center" wrapText="1"/>
    </xf>
    <xf numFmtId="3" fontId="16" fillId="0" borderId="4" xfId="0" applyNumberFormat="1" applyFont="1" applyBorder="1" applyAlignment="1">
      <alignment horizontal="left" vertical="top"/>
    </xf>
    <xf numFmtId="3" fontId="16" fillId="0" borderId="2" xfId="0" applyNumberFormat="1" applyFont="1" applyBorder="1" applyAlignment="1">
      <alignment horizontal="left" vertical="top"/>
    </xf>
    <xf numFmtId="3" fontId="16" fillId="0" borderId="5" xfId="0" applyNumberFormat="1" applyFont="1" applyBorder="1" applyAlignment="1">
      <alignment horizontal="left" vertical="top"/>
    </xf>
    <xf numFmtId="0" fontId="18"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20" fillId="0" borderId="8" xfId="0" applyNumberFormat="1" applyFont="1" applyBorder="1" applyAlignment="1">
      <alignment horizontal="left" vertical="center" wrapText="1"/>
    </xf>
    <xf numFmtId="4" fontId="20" fillId="0" borderId="7" xfId="0" applyNumberFormat="1" applyFont="1" applyBorder="1" applyAlignment="1">
      <alignment horizontal="left" vertical="center" wrapText="1"/>
    </xf>
    <xf numFmtId="4" fontId="16" fillId="0" borderId="3" xfId="0" applyNumberFormat="1" applyFont="1" applyBorder="1" applyAlignment="1">
      <alignment horizontal="right" vertical="center" wrapText="1"/>
    </xf>
    <xf numFmtId="4" fontId="16" fillId="0" borderId="3" xfId="0" applyNumberFormat="1" applyFont="1" applyBorder="1" applyAlignment="1">
      <alignment horizontal="center" vertical="center" wrapText="1"/>
    </xf>
    <xf numFmtId="0" fontId="16" fillId="0" borderId="0" xfId="0" applyFont="1" applyAlignment="1">
      <alignment horizontal="left" vertical="top"/>
    </xf>
    <xf numFmtId="4" fontId="16" fillId="0" borderId="8" xfId="0" applyNumberFormat="1" applyFont="1" applyBorder="1" applyAlignment="1">
      <alignment horizontal="center" vertical="center" wrapText="1"/>
    </xf>
    <xf numFmtId="4" fontId="16" fillId="0" borderId="7" xfId="0" applyNumberFormat="1" applyFont="1" applyBorder="1" applyAlignment="1">
      <alignment horizontal="center" vertical="center" wrapText="1"/>
    </xf>
    <xf numFmtId="0" fontId="18" fillId="0" borderId="3" xfId="0" applyFont="1" applyBorder="1" applyAlignment="1">
      <alignment horizontal="left" vertical="center" wrapText="1"/>
    </xf>
    <xf numFmtId="4" fontId="16" fillId="0" borderId="6" xfId="0" applyNumberFormat="1" applyFont="1" applyBorder="1" applyAlignment="1">
      <alignment horizontal="center" vertical="center"/>
    </xf>
    <xf numFmtId="4" fontId="16" fillId="0" borderId="0" xfId="0" applyNumberFormat="1" applyFont="1" applyAlignment="1">
      <alignment horizontal="center" vertical="center"/>
    </xf>
    <xf numFmtId="4" fontId="16" fillId="0" borderId="4" xfId="0" applyNumberFormat="1" applyFont="1" applyBorder="1" applyAlignment="1">
      <alignment horizontal="center" vertical="center" wrapText="1"/>
    </xf>
    <xf numFmtId="4" fontId="16" fillId="0" borderId="2" xfId="0" applyNumberFormat="1" applyFont="1" applyBorder="1" applyAlignment="1">
      <alignment horizontal="center" vertical="center" wrapText="1"/>
    </xf>
    <xf numFmtId="0" fontId="16" fillId="0" borderId="0" xfId="0" applyFont="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7" fillId="0" borderId="4" xfId="0" applyFont="1" applyBorder="1" applyAlignment="1">
      <alignment horizontal="right" vertical="top" wrapText="1"/>
    </xf>
    <xf numFmtId="0" fontId="17" fillId="0" borderId="5" xfId="0" applyFont="1" applyBorder="1" applyAlignment="1">
      <alignment horizontal="right" vertical="top" wrapText="1"/>
    </xf>
    <xf numFmtId="0" fontId="18" fillId="0" borderId="3" xfId="0" applyFont="1" applyBorder="1" applyAlignment="1">
      <alignment horizontal="left" vertical="top" wrapText="1"/>
    </xf>
    <xf numFmtId="0" fontId="14" fillId="0" borderId="3" xfId="0" applyFont="1" applyBorder="1" applyAlignment="1">
      <alignment horizontal="left" vertical="top"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cellXfs>
  <cellStyles count="10">
    <cellStyle name="Neutral" xfId="6" builtinId="28"/>
    <cellStyle name="Normal" xfId="0" builtinId="0" customBuiltin="1"/>
    <cellStyle name="Normal 2" xfId="1" xr:uid="{00000000-0005-0000-0000-000002000000}"/>
    <cellStyle name="Normal 2 2" xfId="7" xr:uid="{277D3B0C-C392-44B6-AD96-D9E00F0E99F5}"/>
    <cellStyle name="Normal 3" xfId="2" xr:uid="{00000000-0005-0000-0000-000003000000}"/>
    <cellStyle name="Normal 3 2" xfId="8" xr:uid="{67DB96B0-611F-47BE-A5BF-6F1DD87CE77A}"/>
    <cellStyle name="Normal 4" xfId="4" xr:uid="{00000000-0005-0000-0000-000004000000}"/>
    <cellStyle name="Normal 4 2" xfId="9" xr:uid="{EADF7608-206C-4DBA-8C27-5217F3F63AB0}"/>
    <cellStyle name="Percent" xfId="5" builtinId="5"/>
    <cellStyle name="Percent 2" xfId="3" xr:uid="{00000000-0005-0000-0000-000006000000}"/>
  </cellStyles>
  <dxfs count="3">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zoomScaleNormal="100" workbookViewId="0">
      <selection activeCell="B17" sqref="B17"/>
    </sheetView>
  </sheetViews>
  <sheetFormatPr defaultColWidth="8.88671875" defaultRowHeight="12"/>
  <cols>
    <col min="1" max="1" width="33.33203125" style="112" customWidth="1"/>
    <col min="2" max="2" width="26" style="112" customWidth="1"/>
    <col min="3" max="3" width="14.88671875" style="112" customWidth="1"/>
    <col min="4" max="4" width="13.109375" style="112" customWidth="1"/>
    <col min="5" max="16384" width="8.88671875" style="112"/>
  </cols>
  <sheetData>
    <row r="1" spans="1:8">
      <c r="A1" s="276" t="s">
        <v>145</v>
      </c>
      <c r="B1" s="276"/>
      <c r="C1" s="276"/>
      <c r="D1" s="276"/>
      <c r="E1" s="276"/>
      <c r="F1" s="276"/>
    </row>
    <row r="2" spans="1:8" ht="12.6" thickBot="1"/>
    <row r="3" spans="1:8">
      <c r="A3" s="113" t="s">
        <v>213</v>
      </c>
    </row>
    <row r="4" spans="1:8" ht="28.95" customHeight="1">
      <c r="A4" s="277" t="s">
        <v>302</v>
      </c>
      <c r="B4" s="277"/>
      <c r="C4" s="277"/>
      <c r="D4" s="114"/>
      <c r="E4" s="115"/>
      <c r="F4" s="115"/>
    </row>
    <row r="5" spans="1:8" ht="24.6" customHeight="1">
      <c r="A5" s="278" t="s">
        <v>214</v>
      </c>
      <c r="B5" s="278"/>
      <c r="C5" s="278"/>
      <c r="D5" s="278"/>
      <c r="E5" s="278"/>
      <c r="F5" s="278"/>
      <c r="G5" s="278"/>
    </row>
    <row r="6" spans="1:8" ht="26.4" customHeight="1">
      <c r="A6" s="278" t="s">
        <v>215</v>
      </c>
      <c r="B6" s="278"/>
      <c r="C6" s="278"/>
      <c r="D6" s="278"/>
      <c r="E6" s="278"/>
      <c r="F6" s="278"/>
      <c r="G6" s="278"/>
    </row>
    <row r="7" spans="1:8" ht="43.95" customHeight="1">
      <c r="A7" s="278" t="s">
        <v>216</v>
      </c>
      <c r="B7" s="278"/>
      <c r="C7" s="278"/>
      <c r="D7" s="278"/>
      <c r="E7" s="278"/>
      <c r="F7" s="278"/>
      <c r="G7" s="278"/>
    </row>
    <row r="8" spans="1:8" ht="19.2" customHeight="1">
      <c r="A8" s="116"/>
      <c r="B8" s="116"/>
      <c r="C8" s="116"/>
      <c r="D8" s="117"/>
      <c r="E8" s="117"/>
      <c r="F8" s="117"/>
      <c r="G8" s="118"/>
      <c r="H8" s="118"/>
    </row>
    <row r="9" spans="1:8" ht="24.6" customHeight="1">
      <c r="A9" s="173" t="s">
        <v>142</v>
      </c>
      <c r="B9" s="274" t="s">
        <v>217</v>
      </c>
      <c r="C9" s="274"/>
      <c r="D9" s="274"/>
      <c r="E9" s="274"/>
      <c r="F9" s="274"/>
      <c r="G9" s="274"/>
      <c r="H9" s="114"/>
    </row>
    <row r="10" spans="1:8">
      <c r="A10" s="156"/>
      <c r="B10" s="120"/>
      <c r="C10" s="119"/>
      <c r="D10" s="119"/>
      <c r="E10" s="119"/>
      <c r="F10" s="119"/>
      <c r="G10" s="119"/>
      <c r="H10" s="119"/>
    </row>
    <row r="11" spans="1:8" ht="39" customHeight="1">
      <c r="A11" s="173" t="s">
        <v>143</v>
      </c>
      <c r="B11" s="274"/>
      <c r="C11" s="274"/>
      <c r="D11" s="274"/>
      <c r="E11" s="274"/>
      <c r="F11" s="274"/>
      <c r="G11" s="274"/>
      <c r="H11" s="114"/>
    </row>
    <row r="12" spans="1:8">
      <c r="A12" s="157"/>
      <c r="B12" s="120"/>
      <c r="C12" s="119"/>
      <c r="D12" s="119"/>
      <c r="E12" s="119"/>
      <c r="F12" s="119"/>
      <c r="G12" s="119"/>
      <c r="H12" s="119"/>
    </row>
    <row r="13" spans="1:8" ht="22.95" customHeight="1">
      <c r="A13" s="173" t="s">
        <v>124</v>
      </c>
      <c r="B13" s="175"/>
      <c r="C13" s="119"/>
      <c r="D13" s="119"/>
      <c r="E13" s="119"/>
      <c r="F13" s="119"/>
      <c r="G13" s="119"/>
      <c r="H13" s="119"/>
    </row>
    <row r="14" spans="1:8">
      <c r="A14" s="157"/>
      <c r="B14" s="120"/>
      <c r="C14" s="119"/>
      <c r="D14" s="119"/>
      <c r="E14" s="119"/>
      <c r="F14" s="119"/>
      <c r="G14" s="119"/>
      <c r="H14" s="119"/>
    </row>
    <row r="15" spans="1:8" ht="22.2" customHeight="1">
      <c r="A15" s="173" t="s">
        <v>144</v>
      </c>
      <c r="B15" s="243">
        <v>4.9638</v>
      </c>
      <c r="C15" s="119"/>
      <c r="D15" s="119"/>
      <c r="E15" s="119"/>
      <c r="F15" s="119"/>
      <c r="G15" s="119"/>
      <c r="H15" s="119"/>
    </row>
    <row r="16" spans="1:8">
      <c r="B16" s="121"/>
      <c r="C16" s="121"/>
      <c r="D16" s="122"/>
      <c r="E16" s="122"/>
      <c r="F16" s="122"/>
      <c r="G16" s="122"/>
      <c r="H16" s="118"/>
    </row>
    <row r="17" spans="1:12" ht="33.6" customHeight="1">
      <c r="A17" s="173" t="s">
        <v>233</v>
      </c>
      <c r="B17" s="174">
        <v>2023</v>
      </c>
      <c r="C17" s="275" t="s">
        <v>245</v>
      </c>
      <c r="D17" s="275"/>
      <c r="E17" s="275"/>
      <c r="F17" s="275"/>
      <c r="G17" s="275"/>
      <c r="H17" s="118"/>
    </row>
    <row r="18" spans="1:12" ht="44.4" customHeight="1">
      <c r="A18" s="170" t="s">
        <v>125</v>
      </c>
      <c r="B18" s="171"/>
      <c r="C18" s="275" t="s">
        <v>243</v>
      </c>
      <c r="D18" s="275"/>
      <c r="E18" s="275"/>
      <c r="F18" s="275"/>
      <c r="G18" s="275"/>
      <c r="H18" s="172"/>
      <c r="I18" s="172"/>
      <c r="J18" s="172"/>
      <c r="K18" s="172"/>
      <c r="L18" s="172"/>
    </row>
    <row r="19" spans="1:12" ht="55.2" customHeight="1">
      <c r="A19" s="170" t="s">
        <v>126</v>
      </c>
      <c r="B19" s="175">
        <v>48</v>
      </c>
      <c r="C19" s="275" t="s">
        <v>246</v>
      </c>
      <c r="D19" s="275"/>
      <c r="E19" s="275"/>
      <c r="F19" s="275"/>
      <c r="G19" s="275"/>
      <c r="H19" s="172"/>
      <c r="I19" s="172"/>
      <c r="J19" s="172"/>
      <c r="K19" s="172"/>
      <c r="L19" s="172"/>
    </row>
    <row r="21" spans="1:12" s="123" customFormat="1"/>
    <row r="22" spans="1:12">
      <c r="A22" s="123"/>
    </row>
    <row r="23" spans="1:12">
      <c r="A23" s="123"/>
    </row>
    <row r="24" spans="1:12">
      <c r="A24" s="123"/>
    </row>
    <row r="25" spans="1:12">
      <c r="A25" s="123"/>
    </row>
    <row r="29" spans="1:12" s="127" customFormat="1" ht="26.4" customHeight="1">
      <c r="A29" s="128" t="s">
        <v>210</v>
      </c>
      <c r="B29" s="279" t="s">
        <v>211</v>
      </c>
      <c r="C29" s="279"/>
      <c r="D29" s="279"/>
      <c r="E29" s="279"/>
      <c r="F29" s="279"/>
      <c r="G29" s="279"/>
      <c r="H29" s="279"/>
      <c r="I29" s="279"/>
    </row>
    <row r="30" spans="1:12" s="127" customFormat="1" ht="15" customHeight="1">
      <c r="A30" s="128" t="s">
        <v>208</v>
      </c>
      <c r="B30" s="279" t="s">
        <v>234</v>
      </c>
      <c r="C30" s="279"/>
      <c r="D30" s="279"/>
      <c r="E30" s="279"/>
      <c r="F30" s="279"/>
      <c r="G30" s="279"/>
      <c r="H30" s="279"/>
      <c r="I30" s="279"/>
    </row>
    <row r="31" spans="1:12" s="127" customFormat="1" ht="54.75" customHeight="1">
      <c r="A31" t="s">
        <v>289</v>
      </c>
      <c r="B31" s="279" t="s">
        <v>290</v>
      </c>
      <c r="C31" s="279"/>
      <c r="D31" s="279"/>
      <c r="E31" s="279"/>
      <c r="F31" s="279"/>
      <c r="G31" s="279"/>
      <c r="H31" s="279"/>
      <c r="I31" s="279"/>
    </row>
    <row r="32" spans="1:12" hidden="1">
      <c r="A32" s="128" t="s">
        <v>209</v>
      </c>
      <c r="B32" s="279" t="s">
        <v>222</v>
      </c>
      <c r="C32" s="279"/>
      <c r="D32" s="279"/>
      <c r="E32" s="279"/>
      <c r="F32" s="279"/>
      <c r="G32" s="279"/>
      <c r="H32" s="279"/>
      <c r="I32" s="279"/>
    </row>
    <row r="33" spans="1:9" ht="48" customHeight="1">
      <c r="A33" s="129" t="s">
        <v>291</v>
      </c>
      <c r="B33" s="279" t="s">
        <v>292</v>
      </c>
      <c r="C33" s="279"/>
      <c r="D33" s="279"/>
      <c r="E33" s="279"/>
      <c r="F33" s="279"/>
      <c r="G33" s="279"/>
      <c r="H33" s="279"/>
      <c r="I33" s="279"/>
    </row>
    <row r="34" spans="1:9">
      <c r="A34" s="129" t="s">
        <v>293</v>
      </c>
      <c r="B34" s="279" t="s">
        <v>294</v>
      </c>
      <c r="C34" s="279"/>
      <c r="D34" s="279"/>
      <c r="E34" s="279"/>
      <c r="F34" s="279"/>
      <c r="G34" s="279"/>
      <c r="H34" s="279"/>
      <c r="I34" s="279"/>
    </row>
    <row r="35" spans="1:9" ht="28.95" customHeight="1">
      <c r="A35" s="129" t="s">
        <v>295</v>
      </c>
      <c r="B35" s="279" t="s">
        <v>244</v>
      </c>
      <c r="C35" s="279"/>
      <c r="D35" s="279"/>
      <c r="E35" s="279"/>
      <c r="F35" s="279"/>
      <c r="G35" s="279"/>
      <c r="H35" s="279"/>
      <c r="I35" s="279"/>
    </row>
  </sheetData>
  <mergeCells count="17">
    <mergeCell ref="B35:I35"/>
    <mergeCell ref="B33:I33"/>
    <mergeCell ref="B34:I34"/>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991"/>
  <sheetViews>
    <sheetView tabSelected="1" topLeftCell="A22" zoomScale="85" zoomScaleNormal="85" workbookViewId="0">
      <selection activeCell="D34" sqref="D34"/>
    </sheetView>
  </sheetViews>
  <sheetFormatPr defaultColWidth="10.33203125" defaultRowHeight="12"/>
  <cols>
    <col min="1" max="1" width="120.44140625" style="130" customWidth="1"/>
    <col min="2" max="2" width="25.33203125" style="137" customWidth="1"/>
    <col min="3" max="3" width="62.5546875" style="134" customWidth="1"/>
    <col min="4" max="4" width="79.33203125" style="134" customWidth="1"/>
    <col min="5" max="5" width="10.33203125" style="134"/>
    <col min="6" max="6" width="10.33203125" style="134" bestFit="1" customWidth="1"/>
    <col min="7" max="16384" width="10.33203125" style="134"/>
  </cols>
  <sheetData>
    <row r="1" spans="1:4" ht="19.95" customHeight="1">
      <c r="A1" s="165"/>
      <c r="B1" s="166"/>
      <c r="C1" s="162"/>
      <c r="D1" s="162"/>
    </row>
    <row r="2" spans="1:4" s="135" customFormat="1" ht="24">
      <c r="A2" s="136" t="s">
        <v>218</v>
      </c>
      <c r="B2" s="159" t="s">
        <v>157</v>
      </c>
      <c r="C2" s="159" t="s">
        <v>158</v>
      </c>
      <c r="D2" s="167" t="s">
        <v>235</v>
      </c>
    </row>
    <row r="3" spans="1:4" s="135" customFormat="1">
      <c r="A3" s="131" t="s">
        <v>219</v>
      </c>
      <c r="B3" s="160"/>
      <c r="C3" s="160"/>
      <c r="D3" s="167"/>
    </row>
    <row r="4" spans="1:4" ht="129.75" customHeight="1">
      <c r="A4" s="164" t="s">
        <v>299</v>
      </c>
      <c r="B4" s="238" t="s">
        <v>263</v>
      </c>
      <c r="C4" s="238" t="s">
        <v>262</v>
      </c>
      <c r="D4" s="168" t="s">
        <v>241</v>
      </c>
    </row>
    <row r="5" spans="1:4" ht="178.5" customHeight="1">
      <c r="A5" s="133" t="s">
        <v>300</v>
      </c>
      <c r="B5" s="160" t="s">
        <v>264</v>
      </c>
      <c r="C5" s="160" t="s">
        <v>265</v>
      </c>
      <c r="D5" s="168"/>
    </row>
    <row r="6" spans="1:4" ht="72">
      <c r="A6" s="133" t="s">
        <v>287</v>
      </c>
      <c r="B6" s="160" t="s">
        <v>264</v>
      </c>
      <c r="C6" s="160" t="s">
        <v>266</v>
      </c>
      <c r="D6" s="168" t="s">
        <v>236</v>
      </c>
    </row>
    <row r="7" spans="1:4" ht="36">
      <c r="A7" s="133" t="s">
        <v>220</v>
      </c>
      <c r="B7" s="160" t="s">
        <v>264</v>
      </c>
      <c r="C7" s="160" t="s">
        <v>267</v>
      </c>
      <c r="D7" s="168" t="s">
        <v>301</v>
      </c>
    </row>
    <row r="8" spans="1:4" ht="24">
      <c r="A8" s="131" t="s">
        <v>225</v>
      </c>
      <c r="B8" s="161"/>
      <c r="C8" s="162"/>
      <c r="D8" s="166" t="s">
        <v>242</v>
      </c>
    </row>
    <row r="9" spans="1:4">
      <c r="A9" s="131"/>
      <c r="B9" s="161"/>
      <c r="C9" s="162"/>
      <c r="D9" s="162"/>
    </row>
    <row r="10" spans="1:4" ht="72">
      <c r="A10" s="132" t="s">
        <v>281</v>
      </c>
      <c r="B10" s="160" t="s">
        <v>268</v>
      </c>
      <c r="C10" s="160" t="s">
        <v>269</v>
      </c>
      <c r="D10" s="162"/>
    </row>
    <row r="11" spans="1:4" ht="123" customHeight="1">
      <c r="A11" s="133" t="s">
        <v>226</v>
      </c>
      <c r="B11" s="160" t="s">
        <v>268</v>
      </c>
      <c r="C11" s="160" t="s">
        <v>270</v>
      </c>
      <c r="D11" s="162"/>
    </row>
    <row r="12" spans="1:4" ht="133.5" customHeight="1">
      <c r="A12" s="133" t="s">
        <v>298</v>
      </c>
      <c r="B12" s="160" t="s">
        <v>268</v>
      </c>
      <c r="C12" s="160" t="s">
        <v>282</v>
      </c>
      <c r="D12" s="162"/>
    </row>
    <row r="13" spans="1:4" ht="98.25" customHeight="1">
      <c r="A13" s="133" t="s">
        <v>258</v>
      </c>
      <c r="B13" s="160" t="s">
        <v>268</v>
      </c>
      <c r="C13" s="160" t="s">
        <v>276</v>
      </c>
      <c r="D13" s="162"/>
    </row>
    <row r="14" spans="1:4" ht="69" customHeight="1">
      <c r="A14" s="133" t="s">
        <v>314</v>
      </c>
      <c r="B14" s="160" t="s">
        <v>268</v>
      </c>
      <c r="C14" s="160" t="s">
        <v>315</v>
      </c>
      <c r="D14" s="162"/>
    </row>
    <row r="15" spans="1:4">
      <c r="A15" s="131" t="s">
        <v>227</v>
      </c>
      <c r="B15" s="163"/>
      <c r="C15" s="162"/>
      <c r="D15" s="162"/>
    </row>
    <row r="16" spans="1:4" ht="278.39999999999998" customHeight="1">
      <c r="A16" s="133" t="s">
        <v>284</v>
      </c>
      <c r="B16" s="160" t="s">
        <v>271</v>
      </c>
      <c r="C16" s="160" t="s">
        <v>283</v>
      </c>
      <c r="D16" s="162"/>
    </row>
    <row r="17" spans="1:4" ht="117.75" customHeight="1">
      <c r="A17" s="133" t="s">
        <v>285</v>
      </c>
      <c r="B17" s="160" t="s">
        <v>273</v>
      </c>
      <c r="C17" s="160" t="s">
        <v>272</v>
      </c>
      <c r="D17" s="162" t="s">
        <v>240</v>
      </c>
    </row>
    <row r="18" spans="1:4" ht="47.25" customHeight="1">
      <c r="A18" s="133" t="s">
        <v>254</v>
      </c>
      <c r="B18" s="160" t="s">
        <v>275</v>
      </c>
      <c r="C18" s="160" t="s">
        <v>274</v>
      </c>
      <c r="D18" s="162"/>
    </row>
    <row r="19" spans="1:4" ht="18.75" customHeight="1">
      <c r="A19" s="131" t="s">
        <v>228</v>
      </c>
      <c r="B19" s="163"/>
      <c r="C19" s="162"/>
      <c r="D19" s="162"/>
    </row>
    <row r="20" spans="1:4" ht="204">
      <c r="A20" s="133" t="s">
        <v>229</v>
      </c>
      <c r="B20" s="237" t="s">
        <v>264</v>
      </c>
      <c r="C20" s="237" t="s">
        <v>277</v>
      </c>
      <c r="D20" s="162"/>
    </row>
    <row r="21" spans="1:4" ht="96">
      <c r="A21" s="133" t="s">
        <v>286</v>
      </c>
      <c r="B21" s="238"/>
      <c r="C21" s="238"/>
      <c r="D21" s="162" t="s">
        <v>259</v>
      </c>
    </row>
    <row r="22" spans="1:4" ht="72">
      <c r="A22" s="133" t="s">
        <v>260</v>
      </c>
      <c r="B22" s="160" t="s">
        <v>278</v>
      </c>
      <c r="C22" s="160" t="s">
        <v>288</v>
      </c>
      <c r="D22" s="162"/>
    </row>
    <row r="23" spans="1:4" ht="48">
      <c r="A23" s="133" t="s">
        <v>238</v>
      </c>
      <c r="B23" s="160" t="s">
        <v>264</v>
      </c>
      <c r="C23" s="160" t="s">
        <v>279</v>
      </c>
      <c r="D23" s="162" t="s">
        <v>239</v>
      </c>
    </row>
    <row r="24" spans="1:4" ht="84">
      <c r="A24" s="133" t="s">
        <v>237</v>
      </c>
      <c r="B24" s="160" t="s">
        <v>268</v>
      </c>
      <c r="C24" s="160" t="s">
        <v>280</v>
      </c>
      <c r="D24" s="162" t="s">
        <v>261</v>
      </c>
    </row>
    <row r="25" spans="1:4" ht="150.6" customHeight="1">
      <c r="A25" s="270" t="s">
        <v>303</v>
      </c>
      <c r="B25" s="271" t="s">
        <v>312</v>
      </c>
      <c r="C25" s="272" t="s">
        <v>313</v>
      </c>
      <c r="D25" s="273" t="s">
        <v>323</v>
      </c>
    </row>
    <row r="26" spans="1:4" ht="16.2">
      <c r="B26" s="245"/>
      <c r="D26" s="244"/>
    </row>
    <row r="6991" spans="6:6" ht="24">
      <c r="F6991" s="134" t="s">
        <v>221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7"/>
  <dimension ref="A1:O155"/>
  <sheetViews>
    <sheetView topLeftCell="A4" zoomScaleNormal="100" workbookViewId="0">
      <pane ySplit="3" topLeftCell="A35" activePane="bottomLeft" state="frozen"/>
      <selection activeCell="A4" sqref="A4"/>
      <selection pane="bottomLeft" activeCell="N75" sqref="N75"/>
    </sheetView>
  </sheetViews>
  <sheetFormatPr defaultRowHeight="13.8"/>
  <cols>
    <col min="1" max="1" width="5.88671875" style="109" customWidth="1"/>
    <col min="2" max="2" width="52.6640625" customWidth="1"/>
    <col min="3" max="3" width="14.33203125" customWidth="1"/>
    <col min="4" max="4" width="13.33203125" customWidth="1"/>
    <col min="5" max="5" width="14.6640625" customWidth="1"/>
    <col min="6" max="6" width="3" customWidth="1"/>
    <col min="7" max="7" width="15.109375" customWidth="1"/>
    <col min="8" max="8" width="15.33203125" customWidth="1"/>
    <col min="9" max="9" width="13.44140625" customWidth="1"/>
    <col min="10" max="10" width="15.5546875" customWidth="1"/>
    <col min="11" max="11" width="12" customWidth="1"/>
    <col min="12" max="12" width="13.33203125" customWidth="1"/>
    <col min="14" max="14" width="12.33203125" bestFit="1" customWidth="1"/>
    <col min="15" max="15" width="12" bestFit="1" customWidth="1"/>
  </cols>
  <sheetData>
    <row r="1" spans="1:12" ht="18">
      <c r="A1" s="284"/>
      <c r="B1" s="284"/>
      <c r="C1" s="284"/>
      <c r="D1" s="284"/>
      <c r="E1" s="284"/>
    </row>
    <row r="2" spans="1:12">
      <c r="A2" s="285"/>
      <c r="B2" s="285"/>
      <c r="C2" s="285"/>
      <c r="D2" s="285"/>
      <c r="E2" s="285"/>
    </row>
    <row r="3" spans="1:12">
      <c r="A3" s="286"/>
      <c r="B3" s="286"/>
      <c r="C3" s="286"/>
      <c r="D3" s="286"/>
      <c r="E3" s="286"/>
    </row>
    <row r="4" spans="1:12" ht="15" thickBot="1">
      <c r="A4" s="290" t="s">
        <v>76</v>
      </c>
      <c r="B4" s="290"/>
      <c r="C4" s="290"/>
      <c r="D4" s="290"/>
      <c r="E4" s="290"/>
    </row>
    <row r="5" spans="1:12" ht="55.2" customHeight="1">
      <c r="A5" s="291" t="s">
        <v>77</v>
      </c>
      <c r="B5" s="293" t="s">
        <v>78</v>
      </c>
      <c r="C5" s="82" t="s">
        <v>79</v>
      </c>
      <c r="D5" s="83" t="s">
        <v>80</v>
      </c>
      <c r="E5" s="84" t="s">
        <v>81</v>
      </c>
      <c r="G5" s="82" t="s">
        <v>146</v>
      </c>
      <c r="H5" s="83" t="s">
        <v>70</v>
      </c>
      <c r="I5" s="84" t="s">
        <v>148</v>
      </c>
      <c r="J5" s="82" t="s">
        <v>147</v>
      </c>
      <c r="K5" s="83" t="s">
        <v>110</v>
      </c>
      <c r="L5" s="84" t="s">
        <v>149</v>
      </c>
    </row>
    <row r="6" spans="1:12" ht="15" thickBot="1">
      <c r="A6" s="292"/>
      <c r="B6" s="294"/>
      <c r="C6" s="85" t="s">
        <v>82</v>
      </c>
      <c r="D6" s="86" t="s">
        <v>82</v>
      </c>
      <c r="E6" s="87" t="s">
        <v>82</v>
      </c>
      <c r="G6" s="88" t="s">
        <v>82</v>
      </c>
      <c r="H6" s="89" t="s">
        <v>82</v>
      </c>
      <c r="I6" s="90" t="s">
        <v>82</v>
      </c>
      <c r="J6" s="88" t="s">
        <v>82</v>
      </c>
      <c r="K6" s="89" t="s">
        <v>82</v>
      </c>
      <c r="L6" s="90" t="s">
        <v>82</v>
      </c>
    </row>
    <row r="7" spans="1:12" ht="14.4" thickBot="1">
      <c r="A7" s="91" t="s">
        <v>83</v>
      </c>
      <c r="B7" s="91" t="s">
        <v>84</v>
      </c>
      <c r="C7" s="91" t="s">
        <v>85</v>
      </c>
      <c r="D7" s="91" t="s">
        <v>86</v>
      </c>
      <c r="E7" s="91" t="s">
        <v>87</v>
      </c>
      <c r="G7" s="92">
        <f>E7+1</f>
        <v>6</v>
      </c>
      <c r="H7" s="92">
        <f>G7+1</f>
        <v>7</v>
      </c>
      <c r="I7" s="92">
        <f>H7+1</f>
        <v>8</v>
      </c>
      <c r="J7" s="92">
        <f>I7+1</f>
        <v>9</v>
      </c>
      <c r="K7" s="92">
        <f>J7+1</f>
        <v>10</v>
      </c>
      <c r="L7" s="92">
        <f>K7+1</f>
        <v>11</v>
      </c>
    </row>
    <row r="8" spans="1:12" ht="14.4">
      <c r="A8" s="287" t="s">
        <v>88</v>
      </c>
      <c r="B8" s="288"/>
      <c r="C8" s="288"/>
      <c r="D8" s="288"/>
      <c r="E8" s="289"/>
    </row>
    <row r="9" spans="1:12" s="44" customFormat="1" ht="15" thickBot="1">
      <c r="A9" s="139" t="s">
        <v>12</v>
      </c>
      <c r="B9" s="140" t="s">
        <v>89</v>
      </c>
      <c r="C9" s="226">
        <f t="shared" ref="C9:E12" si="0">G9+J9</f>
        <v>0</v>
      </c>
      <c r="D9" s="226">
        <f t="shared" si="0"/>
        <v>0</v>
      </c>
      <c r="E9" s="226">
        <f t="shared" si="0"/>
        <v>0</v>
      </c>
      <c r="G9" s="209">
        <v>0</v>
      </c>
      <c r="H9" s="209">
        <v>0</v>
      </c>
      <c r="I9" s="210">
        <f>G9+H9</f>
        <v>0</v>
      </c>
      <c r="J9" s="209">
        <v>0</v>
      </c>
      <c r="K9" s="209">
        <v>0</v>
      </c>
      <c r="L9" s="210">
        <f>J9+K9</f>
        <v>0</v>
      </c>
    </row>
    <row r="10" spans="1:12" s="44" customFormat="1" ht="15.6" thickTop="1" thickBot="1">
      <c r="A10" s="141" t="s">
        <v>13</v>
      </c>
      <c r="B10" s="142" t="s">
        <v>14</v>
      </c>
      <c r="C10" s="226">
        <f t="shared" si="0"/>
        <v>0</v>
      </c>
      <c r="D10" s="226">
        <f t="shared" si="0"/>
        <v>0</v>
      </c>
      <c r="E10" s="226">
        <f t="shared" si="0"/>
        <v>0</v>
      </c>
      <c r="G10" s="209">
        <v>0</v>
      </c>
      <c r="H10" s="209">
        <v>0</v>
      </c>
      <c r="I10" s="210">
        <f>G10+H10</f>
        <v>0</v>
      </c>
      <c r="J10" s="209">
        <v>0</v>
      </c>
      <c r="K10" s="209">
        <v>0</v>
      </c>
      <c r="L10" s="210">
        <f>J10+K10</f>
        <v>0</v>
      </c>
    </row>
    <row r="11" spans="1:12" s="44" customFormat="1" ht="28.8" thickTop="1" thickBot="1">
      <c r="A11" s="141" t="s">
        <v>90</v>
      </c>
      <c r="B11" s="143" t="s">
        <v>91</v>
      </c>
      <c r="C11" s="226">
        <f t="shared" si="0"/>
        <v>0</v>
      </c>
      <c r="D11" s="226">
        <f t="shared" si="0"/>
        <v>0</v>
      </c>
      <c r="E11" s="226">
        <f t="shared" si="0"/>
        <v>0</v>
      </c>
      <c r="G11" s="209">
        <v>0</v>
      </c>
      <c r="H11" s="209">
        <v>0</v>
      </c>
      <c r="I11" s="210">
        <f>G11+H11</f>
        <v>0</v>
      </c>
      <c r="J11" s="209">
        <v>0</v>
      </c>
      <c r="K11" s="209">
        <v>0</v>
      </c>
      <c r="L11" s="210">
        <f>J11+K11</f>
        <v>0</v>
      </c>
    </row>
    <row r="12" spans="1:12" s="44" customFormat="1" ht="13.2" customHeight="1" thickTop="1" thickBot="1">
      <c r="A12" s="141" t="s">
        <v>92</v>
      </c>
      <c r="B12" s="142" t="s">
        <v>93</v>
      </c>
      <c r="C12" s="226">
        <f t="shared" si="0"/>
        <v>0</v>
      </c>
      <c r="D12" s="226">
        <f t="shared" si="0"/>
        <v>0</v>
      </c>
      <c r="E12" s="227">
        <f>C12+D12</f>
        <v>0</v>
      </c>
      <c r="G12" s="209">
        <v>0</v>
      </c>
      <c r="H12" s="209">
        <v>0</v>
      </c>
      <c r="I12" s="210">
        <f>G12+H12</f>
        <v>0</v>
      </c>
      <c r="J12" s="209">
        <v>0</v>
      </c>
      <c r="K12" s="209">
        <v>0</v>
      </c>
      <c r="L12" s="210">
        <f>J12+K12</f>
        <v>0</v>
      </c>
    </row>
    <row r="13" spans="1:12" ht="15.6" thickTop="1" thickBot="1">
      <c r="A13" s="295" t="s">
        <v>94</v>
      </c>
      <c r="B13" s="296"/>
      <c r="C13" s="211">
        <f>SUM(C9:C12)</f>
        <v>0</v>
      </c>
      <c r="D13" s="211">
        <f>SUM(D9:D12)</f>
        <v>0</v>
      </c>
      <c r="E13" s="228">
        <f>SUM(E9:E12)</f>
        <v>0</v>
      </c>
      <c r="G13" s="211">
        <f t="shared" ref="G13:L13" si="1">SUM(G9:G12)</f>
        <v>0</v>
      </c>
      <c r="H13" s="211">
        <f t="shared" si="1"/>
        <v>0</v>
      </c>
      <c r="I13" s="211">
        <f t="shared" si="1"/>
        <v>0</v>
      </c>
      <c r="J13" s="211">
        <f t="shared" si="1"/>
        <v>0</v>
      </c>
      <c r="K13" s="211">
        <f t="shared" si="1"/>
        <v>0</v>
      </c>
      <c r="L13" s="211">
        <f t="shared" si="1"/>
        <v>0</v>
      </c>
    </row>
    <row r="14" spans="1:12" ht="15" hidden="1" thickBot="1">
      <c r="A14" s="297" t="s">
        <v>95</v>
      </c>
      <c r="B14" s="288"/>
      <c r="C14" s="288"/>
      <c r="D14" s="288"/>
      <c r="E14" s="289"/>
      <c r="G14" s="212"/>
      <c r="H14" s="212"/>
      <c r="I14" s="212"/>
      <c r="J14" s="212"/>
      <c r="K14" s="212"/>
      <c r="L14" s="212"/>
    </row>
    <row r="15" spans="1:12" ht="28.8" hidden="1" thickTop="1" thickBot="1">
      <c r="A15" s="98" t="s">
        <v>16</v>
      </c>
      <c r="B15" s="96" t="s">
        <v>111</v>
      </c>
      <c r="C15" s="43">
        <f>G15+J15</f>
        <v>0</v>
      </c>
      <c r="D15" s="43">
        <f>H15+K15</f>
        <v>0</v>
      </c>
      <c r="E15" s="95">
        <f>C15+D15</f>
        <v>0</v>
      </c>
      <c r="G15" s="204"/>
      <c r="H15" s="204"/>
      <c r="I15" s="203">
        <f>G15+H15</f>
        <v>0</v>
      </c>
      <c r="J15" s="204"/>
      <c r="K15" s="204"/>
      <c r="L15" s="203">
        <f>J15+K15</f>
        <v>0</v>
      </c>
    </row>
    <row r="16" spans="1:12" ht="15" hidden="1" thickBot="1">
      <c r="A16" s="298" t="s">
        <v>96</v>
      </c>
      <c r="B16" s="299"/>
      <c r="C16" s="99">
        <f>SUM(C15:C15)</f>
        <v>0</v>
      </c>
      <c r="D16" s="99">
        <f>SUM(D15:D15)</f>
        <v>0</v>
      </c>
      <c r="E16" s="100">
        <f>SUM(E15:E15)</f>
        <v>0</v>
      </c>
      <c r="G16" s="212"/>
      <c r="H16" s="212"/>
      <c r="I16" s="212"/>
      <c r="J16" s="212"/>
      <c r="K16" s="212"/>
      <c r="L16" s="212"/>
    </row>
    <row r="17" spans="1:12" ht="14.4">
      <c r="A17" s="297" t="s">
        <v>160</v>
      </c>
      <c r="B17" s="288"/>
      <c r="C17" s="288"/>
      <c r="D17" s="288"/>
      <c r="E17" s="289"/>
      <c r="G17" s="212"/>
      <c r="H17" s="212"/>
      <c r="I17" s="212"/>
      <c r="J17" s="212"/>
      <c r="K17" s="212"/>
      <c r="L17" s="212"/>
    </row>
    <row r="18" spans="1:12" s="44" customFormat="1" ht="15" thickBot="1">
      <c r="A18" s="144" t="s">
        <v>34</v>
      </c>
      <c r="B18" s="145" t="s">
        <v>97</v>
      </c>
      <c r="C18" s="229">
        <f>SUM(C19:C21)</f>
        <v>0</v>
      </c>
      <c r="D18" s="229">
        <f>SUM(D19:D21)</f>
        <v>0</v>
      </c>
      <c r="E18" s="230">
        <f>SUM(E19:E21)</f>
        <v>0</v>
      </c>
      <c r="G18" s="213">
        <f>G19+G20+G21</f>
        <v>0</v>
      </c>
      <c r="H18" s="213">
        <f>H19+H20+H21</f>
        <v>0</v>
      </c>
      <c r="I18" s="214">
        <f>G18+H18</f>
        <v>0</v>
      </c>
      <c r="J18" s="213">
        <f>J19+J20+J21</f>
        <v>0</v>
      </c>
      <c r="K18" s="213">
        <f>K19+K20+K21</f>
        <v>0</v>
      </c>
      <c r="L18" s="214">
        <f>J18+K18</f>
        <v>0</v>
      </c>
    </row>
    <row r="19" spans="1:12" s="44" customFormat="1" ht="15.6" thickTop="1" thickBot="1">
      <c r="A19" s="144" t="s">
        <v>161</v>
      </c>
      <c r="B19" s="145" t="s">
        <v>256</v>
      </c>
      <c r="C19" s="226">
        <f t="shared" ref="C19:D22" si="2">G19+J19</f>
        <v>0</v>
      </c>
      <c r="D19" s="226">
        <f t="shared" si="2"/>
        <v>0</v>
      </c>
      <c r="E19" s="227">
        <f>C19+D19</f>
        <v>0</v>
      </c>
      <c r="G19" s="209">
        <v>0</v>
      </c>
      <c r="H19" s="209">
        <v>0</v>
      </c>
      <c r="I19" s="210">
        <f>G19+H19</f>
        <v>0</v>
      </c>
      <c r="J19" s="209">
        <v>0</v>
      </c>
      <c r="K19" s="209">
        <v>0</v>
      </c>
      <c r="L19" s="210">
        <f>J19+K19</f>
        <v>0</v>
      </c>
    </row>
    <row r="20" spans="1:12" s="44" customFormat="1" ht="15.6" thickTop="1" thickBot="1">
      <c r="A20" s="144" t="s">
        <v>162</v>
      </c>
      <c r="B20" s="145" t="s">
        <v>193</v>
      </c>
      <c r="C20" s="226">
        <f t="shared" si="2"/>
        <v>0</v>
      </c>
      <c r="D20" s="226">
        <f t="shared" si="2"/>
        <v>0</v>
      </c>
      <c r="E20" s="227">
        <f>C20+D20</f>
        <v>0</v>
      </c>
      <c r="G20" s="209">
        <v>0</v>
      </c>
      <c r="H20" s="209">
        <v>0</v>
      </c>
      <c r="I20" s="210">
        <f>G20+H20</f>
        <v>0</v>
      </c>
      <c r="J20" s="209">
        <v>0</v>
      </c>
      <c r="K20" s="209">
        <v>0</v>
      </c>
      <c r="L20" s="210">
        <f>J20+K20</f>
        <v>0</v>
      </c>
    </row>
    <row r="21" spans="1:12" s="44" customFormat="1" ht="15.6" thickTop="1" thickBot="1">
      <c r="A21" s="144" t="s">
        <v>163</v>
      </c>
      <c r="B21" s="140" t="s">
        <v>112</v>
      </c>
      <c r="C21" s="226">
        <f t="shared" si="2"/>
        <v>0</v>
      </c>
      <c r="D21" s="226">
        <f t="shared" si="2"/>
        <v>0</v>
      </c>
      <c r="E21" s="227">
        <f>C21+D21</f>
        <v>0</v>
      </c>
      <c r="G21" s="209">
        <v>0</v>
      </c>
      <c r="H21" s="209">
        <v>0</v>
      </c>
      <c r="I21" s="210">
        <f>G21+H21</f>
        <v>0</v>
      </c>
      <c r="J21" s="209">
        <v>0</v>
      </c>
      <c r="K21" s="209">
        <v>0</v>
      </c>
      <c r="L21" s="210">
        <f>J21+K21</f>
        <v>0</v>
      </c>
    </row>
    <row r="22" spans="1:12" s="44" customFormat="1" ht="28.8" thickTop="1" thickBot="1">
      <c r="A22" s="141" t="s">
        <v>179</v>
      </c>
      <c r="B22" s="143" t="s">
        <v>194</v>
      </c>
      <c r="C22" s="226">
        <f t="shared" si="2"/>
        <v>0</v>
      </c>
      <c r="D22" s="226">
        <f t="shared" si="2"/>
        <v>0</v>
      </c>
      <c r="E22" s="227">
        <f>C22+D22</f>
        <v>0</v>
      </c>
      <c r="G22" s="209">
        <v>0</v>
      </c>
      <c r="H22" s="209">
        <v>0</v>
      </c>
      <c r="I22" s="210">
        <f>G22+H22</f>
        <v>0</v>
      </c>
      <c r="J22" s="209">
        <v>0</v>
      </c>
      <c r="K22" s="209">
        <v>0</v>
      </c>
      <c r="L22" s="210">
        <f>J22+K22</f>
        <v>0</v>
      </c>
    </row>
    <row r="23" spans="1:12" s="44" customFormat="1" ht="15.6" thickTop="1" thickBot="1">
      <c r="A23" s="146" t="s">
        <v>180</v>
      </c>
      <c r="B23" s="147" t="s">
        <v>98</v>
      </c>
      <c r="C23" s="215">
        <f>SUM(C24:C29)</f>
        <v>0</v>
      </c>
      <c r="D23" s="215">
        <f>SUM(D24:D29)</f>
        <v>0</v>
      </c>
      <c r="E23" s="231">
        <f>SUM(E24:E29)</f>
        <v>0</v>
      </c>
      <c r="G23" s="210">
        <f t="shared" ref="G23:L23" si="3">SUM(G24:G29)</f>
        <v>0</v>
      </c>
      <c r="H23" s="210">
        <f t="shared" si="3"/>
        <v>0</v>
      </c>
      <c r="I23" s="210">
        <f t="shared" si="3"/>
        <v>0</v>
      </c>
      <c r="J23" s="210">
        <f t="shared" si="3"/>
        <v>0</v>
      </c>
      <c r="K23" s="210">
        <f t="shared" si="3"/>
        <v>0</v>
      </c>
      <c r="L23" s="210">
        <f t="shared" si="3"/>
        <v>0</v>
      </c>
    </row>
    <row r="24" spans="1:12" s="44" customFormat="1" ht="15.6" thickTop="1" thickBot="1">
      <c r="A24" s="144" t="s">
        <v>181</v>
      </c>
      <c r="B24" s="148" t="s">
        <v>150</v>
      </c>
      <c r="C24" s="226">
        <f t="shared" ref="C24:D29" si="4">G24+J24</f>
        <v>0</v>
      </c>
      <c r="D24" s="226">
        <f t="shared" si="4"/>
        <v>0</v>
      </c>
      <c r="E24" s="227">
        <f t="shared" ref="E24:E29" si="5">C24+D24</f>
        <v>0</v>
      </c>
      <c r="G24" s="209">
        <v>0</v>
      </c>
      <c r="H24" s="209">
        <v>0</v>
      </c>
      <c r="I24" s="210">
        <f t="shared" ref="I24:I29" si="6">G24+H24</f>
        <v>0</v>
      </c>
      <c r="J24" s="209">
        <v>0</v>
      </c>
      <c r="K24" s="209">
        <v>0</v>
      </c>
      <c r="L24" s="210">
        <f t="shared" ref="L24:L29" si="7">J24+K24</f>
        <v>0</v>
      </c>
    </row>
    <row r="25" spans="1:12" s="44" customFormat="1" ht="15.6" thickTop="1" thickBot="1">
      <c r="A25" s="144" t="s">
        <v>182</v>
      </c>
      <c r="B25" s="148" t="s">
        <v>151</v>
      </c>
      <c r="C25" s="226">
        <f t="shared" si="4"/>
        <v>0</v>
      </c>
      <c r="D25" s="226">
        <f t="shared" si="4"/>
        <v>0</v>
      </c>
      <c r="E25" s="227">
        <f t="shared" si="5"/>
        <v>0</v>
      </c>
      <c r="G25" s="209">
        <v>0</v>
      </c>
      <c r="H25" s="209">
        <v>0</v>
      </c>
      <c r="I25" s="210">
        <f t="shared" si="6"/>
        <v>0</v>
      </c>
      <c r="J25" s="209">
        <v>0</v>
      </c>
      <c r="K25" s="209">
        <v>0</v>
      </c>
      <c r="L25" s="210">
        <f t="shared" si="7"/>
        <v>0</v>
      </c>
    </row>
    <row r="26" spans="1:12" s="44" customFormat="1" ht="33.6" customHeight="1" thickTop="1" thickBot="1">
      <c r="A26" s="144" t="s">
        <v>183</v>
      </c>
      <c r="B26" s="148" t="s">
        <v>152</v>
      </c>
      <c r="C26" s="226">
        <f t="shared" si="4"/>
        <v>0</v>
      </c>
      <c r="D26" s="226">
        <f t="shared" si="4"/>
        <v>0</v>
      </c>
      <c r="E26" s="227">
        <f t="shared" si="5"/>
        <v>0</v>
      </c>
      <c r="G26" s="209">
        <v>0</v>
      </c>
      <c r="H26" s="209">
        <v>0</v>
      </c>
      <c r="I26" s="210">
        <f t="shared" si="6"/>
        <v>0</v>
      </c>
      <c r="J26" s="209">
        <v>0</v>
      </c>
      <c r="K26" s="209">
        <v>0</v>
      </c>
      <c r="L26" s="210">
        <f t="shared" si="7"/>
        <v>0</v>
      </c>
    </row>
    <row r="27" spans="1:12" s="44" customFormat="1" ht="28.8" thickTop="1" thickBot="1">
      <c r="A27" s="144" t="s">
        <v>184</v>
      </c>
      <c r="B27" s="148" t="s">
        <v>195</v>
      </c>
      <c r="C27" s="226">
        <f t="shared" si="4"/>
        <v>0</v>
      </c>
      <c r="D27" s="226">
        <f t="shared" si="4"/>
        <v>0</v>
      </c>
      <c r="E27" s="227">
        <f t="shared" si="5"/>
        <v>0</v>
      </c>
      <c r="G27" s="209">
        <v>0</v>
      </c>
      <c r="H27" s="209">
        <v>0</v>
      </c>
      <c r="I27" s="210">
        <f t="shared" si="6"/>
        <v>0</v>
      </c>
      <c r="J27" s="209">
        <v>0</v>
      </c>
      <c r="K27" s="209">
        <v>0</v>
      </c>
      <c r="L27" s="210">
        <f t="shared" si="7"/>
        <v>0</v>
      </c>
    </row>
    <row r="28" spans="1:12" s="44" customFormat="1" ht="28.8" thickTop="1" thickBot="1">
      <c r="A28" s="144" t="s">
        <v>185</v>
      </c>
      <c r="B28" s="148" t="s">
        <v>196</v>
      </c>
      <c r="C28" s="226">
        <f t="shared" si="4"/>
        <v>0</v>
      </c>
      <c r="D28" s="226">
        <f t="shared" si="4"/>
        <v>0</v>
      </c>
      <c r="E28" s="227">
        <f t="shared" si="5"/>
        <v>0</v>
      </c>
      <c r="G28" s="209">
        <v>0</v>
      </c>
      <c r="H28" s="209">
        <v>0</v>
      </c>
      <c r="I28" s="210">
        <f t="shared" si="6"/>
        <v>0</v>
      </c>
      <c r="J28" s="209">
        <v>0</v>
      </c>
      <c r="K28" s="209">
        <v>0</v>
      </c>
      <c r="L28" s="210">
        <f t="shared" si="7"/>
        <v>0</v>
      </c>
    </row>
    <row r="29" spans="1:12" s="44" customFormat="1" ht="15.6" thickTop="1" thickBot="1">
      <c r="A29" s="139" t="s">
        <v>186</v>
      </c>
      <c r="B29" s="186" t="s">
        <v>153</v>
      </c>
      <c r="C29" s="226">
        <f t="shared" si="4"/>
        <v>0</v>
      </c>
      <c r="D29" s="226">
        <f t="shared" si="4"/>
        <v>0</v>
      </c>
      <c r="E29" s="227">
        <f t="shared" si="5"/>
        <v>0</v>
      </c>
      <c r="G29" s="209">
        <v>0</v>
      </c>
      <c r="H29" s="209">
        <v>0</v>
      </c>
      <c r="I29" s="210">
        <f t="shared" si="6"/>
        <v>0</v>
      </c>
      <c r="J29" s="209">
        <v>0</v>
      </c>
      <c r="K29" s="209">
        <v>0</v>
      </c>
      <c r="L29" s="210">
        <f t="shared" si="7"/>
        <v>0</v>
      </c>
    </row>
    <row r="30" spans="1:12" s="44" customFormat="1" ht="15.6" thickTop="1" thickBot="1">
      <c r="A30" s="146" t="s">
        <v>187</v>
      </c>
      <c r="B30" s="149" t="s">
        <v>99</v>
      </c>
      <c r="C30" s="215">
        <f>SUM(C31:C35)</f>
        <v>0</v>
      </c>
      <c r="D30" s="215">
        <f>SUM(D31:D35)</f>
        <v>0</v>
      </c>
      <c r="E30" s="215">
        <f>SUM(E31:E35)</f>
        <v>0</v>
      </c>
      <c r="G30" s="215">
        <f t="shared" ref="G30:L30" si="8">SUM(G31:G35)</f>
        <v>0</v>
      </c>
      <c r="H30" s="215">
        <f t="shared" si="8"/>
        <v>0</v>
      </c>
      <c r="I30" s="215">
        <f t="shared" si="8"/>
        <v>0</v>
      </c>
      <c r="J30" s="215">
        <f t="shared" si="8"/>
        <v>0</v>
      </c>
      <c r="K30" s="215">
        <f t="shared" si="8"/>
        <v>0</v>
      </c>
      <c r="L30" s="215">
        <f t="shared" si="8"/>
        <v>0</v>
      </c>
    </row>
    <row r="31" spans="1:12" s="44" customFormat="1" ht="28.8" thickTop="1" thickBot="1">
      <c r="A31" s="200" t="s">
        <v>175</v>
      </c>
      <c r="B31" s="201" t="s">
        <v>173</v>
      </c>
      <c r="C31" s="226">
        <f t="shared" ref="C31:D35" si="9">G31+J31</f>
        <v>0</v>
      </c>
      <c r="D31" s="226">
        <f t="shared" si="9"/>
        <v>0</v>
      </c>
      <c r="E31" s="227">
        <f>C31+D31</f>
        <v>0</v>
      </c>
      <c r="G31" s="209">
        <v>0</v>
      </c>
      <c r="H31" s="209">
        <v>0</v>
      </c>
      <c r="I31" s="210">
        <f>G31+H31</f>
        <v>0</v>
      </c>
      <c r="J31" s="209">
        <v>0</v>
      </c>
      <c r="K31" s="209">
        <v>0</v>
      </c>
      <c r="L31" s="210">
        <f>J31+K31</f>
        <v>0</v>
      </c>
    </row>
    <row r="32" spans="1:12" s="44" customFormat="1" ht="38.25" customHeight="1" thickTop="1" thickBot="1">
      <c r="A32" s="200" t="s">
        <v>176</v>
      </c>
      <c r="B32" s="201" t="s">
        <v>197</v>
      </c>
      <c r="C32" s="226">
        <f t="shared" si="9"/>
        <v>0</v>
      </c>
      <c r="D32" s="226">
        <f t="shared" si="9"/>
        <v>0</v>
      </c>
      <c r="E32" s="227">
        <f>C32+D32</f>
        <v>0</v>
      </c>
      <c r="G32" s="209">
        <v>0</v>
      </c>
      <c r="H32" s="209">
        <v>0</v>
      </c>
      <c r="I32" s="210">
        <f>G32+H32</f>
        <v>0</v>
      </c>
      <c r="J32" s="209">
        <v>0</v>
      </c>
      <c r="K32" s="209">
        <v>0</v>
      </c>
      <c r="L32" s="210">
        <f>J32+K32</f>
        <v>0</v>
      </c>
    </row>
    <row r="33" spans="1:12" s="44" customFormat="1" ht="42.6" thickTop="1" thickBot="1">
      <c r="A33" s="200" t="s">
        <v>177</v>
      </c>
      <c r="B33" s="201" t="s">
        <v>198</v>
      </c>
      <c r="C33" s="226">
        <f t="shared" si="9"/>
        <v>0</v>
      </c>
      <c r="D33" s="226">
        <f t="shared" si="9"/>
        <v>0</v>
      </c>
      <c r="E33" s="227">
        <f>C33+D33</f>
        <v>0</v>
      </c>
      <c r="G33" s="209">
        <v>0</v>
      </c>
      <c r="H33" s="209">
        <v>0</v>
      </c>
      <c r="I33" s="210">
        <f>G33+H33</f>
        <v>0</v>
      </c>
      <c r="J33" s="209">
        <v>0</v>
      </c>
      <c r="K33" s="209">
        <v>0</v>
      </c>
      <c r="L33" s="210">
        <f>J33+K33</f>
        <v>0</v>
      </c>
    </row>
    <row r="34" spans="1:12" s="44" customFormat="1" ht="28.8" thickTop="1" thickBot="1">
      <c r="A34" s="200" t="s">
        <v>178</v>
      </c>
      <c r="B34" s="201" t="s">
        <v>174</v>
      </c>
      <c r="C34" s="226">
        <f t="shared" si="9"/>
        <v>0</v>
      </c>
      <c r="D34" s="226">
        <f t="shared" si="9"/>
        <v>0</v>
      </c>
      <c r="E34" s="227">
        <f>C34+D34</f>
        <v>0</v>
      </c>
      <c r="G34" s="209">
        <v>0</v>
      </c>
      <c r="H34" s="209">
        <v>0</v>
      </c>
      <c r="I34" s="210">
        <f>G34+H34</f>
        <v>0</v>
      </c>
      <c r="J34" s="209">
        <v>0</v>
      </c>
      <c r="K34" s="209">
        <v>0</v>
      </c>
      <c r="L34" s="210">
        <f>J34+K34</f>
        <v>0</v>
      </c>
    </row>
    <row r="35" spans="1:12" ht="28.5" customHeight="1" thickTop="1" thickBot="1">
      <c r="A35" s="106" t="s">
        <v>199</v>
      </c>
      <c r="B35" s="107"/>
      <c r="C35" s="226">
        <f t="shared" si="9"/>
        <v>0</v>
      </c>
      <c r="D35" s="226">
        <f t="shared" si="9"/>
        <v>0</v>
      </c>
      <c r="E35" s="232">
        <f>C35+D35</f>
        <v>0</v>
      </c>
      <c r="G35" s="209">
        <v>0</v>
      </c>
      <c r="H35" s="209">
        <v>0</v>
      </c>
      <c r="I35" s="203">
        <f>G35+H35</f>
        <v>0</v>
      </c>
      <c r="J35" s="209">
        <v>0</v>
      </c>
      <c r="K35" s="209">
        <v>0</v>
      </c>
      <c r="L35" s="203">
        <f>J35+K35</f>
        <v>0</v>
      </c>
    </row>
    <row r="36" spans="1:12" ht="15" thickTop="1">
      <c r="A36" s="102" t="s">
        <v>169</v>
      </c>
      <c r="B36" s="105" t="s">
        <v>100</v>
      </c>
      <c r="C36" s="233">
        <f>C37+C40+C41</f>
        <v>0</v>
      </c>
      <c r="D36" s="233">
        <f>D37+D40+D41</f>
        <v>0</v>
      </c>
      <c r="E36" s="234">
        <f>E37+E40+E41</f>
        <v>0</v>
      </c>
      <c r="G36" s="203">
        <f>G37+G40+G41</f>
        <v>0</v>
      </c>
      <c r="H36" s="203">
        <f t="shared" ref="H36:L36" si="10">H37+H40+H41</f>
        <v>0</v>
      </c>
      <c r="I36" s="203">
        <f t="shared" si="10"/>
        <v>0</v>
      </c>
      <c r="J36" s="203">
        <f t="shared" si="10"/>
        <v>0</v>
      </c>
      <c r="K36" s="203">
        <f t="shared" si="10"/>
        <v>0</v>
      </c>
      <c r="L36" s="203">
        <f t="shared" si="10"/>
        <v>0</v>
      </c>
    </row>
    <row r="37" spans="1:12" ht="15" thickBot="1">
      <c r="A37" s="98" t="s">
        <v>171</v>
      </c>
      <c r="B37" s="101" t="s">
        <v>154</v>
      </c>
      <c r="C37" s="218">
        <f>C38+C39</f>
        <v>0</v>
      </c>
      <c r="D37" s="218">
        <f>D38+D39</f>
        <v>0</v>
      </c>
      <c r="E37" s="235">
        <f>E38+E39</f>
        <v>0</v>
      </c>
      <c r="G37" s="203">
        <f t="shared" ref="G37:L37" si="11">G38+G39</f>
        <v>0</v>
      </c>
      <c r="H37" s="203">
        <f t="shared" si="11"/>
        <v>0</v>
      </c>
      <c r="I37" s="203">
        <f t="shared" si="11"/>
        <v>0</v>
      </c>
      <c r="J37" s="203">
        <f t="shared" si="11"/>
        <v>0</v>
      </c>
      <c r="K37" s="203">
        <f t="shared" si="11"/>
        <v>0</v>
      </c>
      <c r="L37" s="203">
        <f t="shared" si="11"/>
        <v>0</v>
      </c>
    </row>
    <row r="38" spans="1:12" ht="15" thickTop="1">
      <c r="A38" s="260" t="s">
        <v>172</v>
      </c>
      <c r="B38" s="261" t="s">
        <v>113</v>
      </c>
      <c r="C38" s="206">
        <f t="shared" ref="C38:D40" si="12">G38+J38</f>
        <v>0</v>
      </c>
      <c r="D38" s="206">
        <f t="shared" si="12"/>
        <v>0</v>
      </c>
      <c r="E38" s="236">
        <f>C38+D38</f>
        <v>0</v>
      </c>
      <c r="G38" s="209">
        <v>0</v>
      </c>
      <c r="H38" s="209">
        <v>0</v>
      </c>
      <c r="I38" s="203">
        <f>G38+H38</f>
        <v>0</v>
      </c>
      <c r="J38" s="209">
        <v>0</v>
      </c>
      <c r="K38" s="209">
        <v>0</v>
      </c>
      <c r="L38" s="203">
        <f>J38+K38</f>
        <v>0</v>
      </c>
    </row>
    <row r="39" spans="1:12" ht="61.5" customHeight="1">
      <c r="A39" s="262" t="s">
        <v>191</v>
      </c>
      <c r="B39" s="103" t="s">
        <v>200</v>
      </c>
      <c r="C39" s="202">
        <f t="shared" si="12"/>
        <v>0</v>
      </c>
      <c r="D39" s="202">
        <f t="shared" si="12"/>
        <v>0</v>
      </c>
      <c r="E39" s="203">
        <f>C39+D39</f>
        <v>0</v>
      </c>
      <c r="G39" s="209">
        <v>0</v>
      </c>
      <c r="H39" s="209">
        <v>0</v>
      </c>
      <c r="I39" s="203">
        <f>G39+H39</f>
        <v>0</v>
      </c>
      <c r="J39" s="209">
        <v>0</v>
      </c>
      <c r="K39" s="209">
        <v>0</v>
      </c>
      <c r="L39" s="203">
        <f>J39+K39</f>
        <v>0</v>
      </c>
    </row>
    <row r="40" spans="1:12" ht="14.4">
      <c r="A40" s="262" t="s">
        <v>170</v>
      </c>
      <c r="B40" s="103" t="s">
        <v>114</v>
      </c>
      <c r="C40" s="202">
        <f t="shared" si="12"/>
        <v>0</v>
      </c>
      <c r="D40" s="202">
        <f t="shared" si="12"/>
        <v>0</v>
      </c>
      <c r="E40" s="203">
        <f>C40+D40</f>
        <v>0</v>
      </c>
      <c r="G40" s="209">
        <v>0</v>
      </c>
      <c r="H40" s="209">
        <v>0</v>
      </c>
      <c r="I40" s="203">
        <f>G40+H40</f>
        <v>0</v>
      </c>
      <c r="J40" s="209">
        <v>0</v>
      </c>
      <c r="K40" s="209">
        <v>0</v>
      </c>
      <c r="L40" s="203">
        <f>J40+K40</f>
        <v>0</v>
      </c>
    </row>
    <row r="41" spans="1:12" ht="15" thickBot="1">
      <c r="A41" s="264" t="s">
        <v>316</v>
      </c>
      <c r="B41" s="265" t="s">
        <v>307</v>
      </c>
      <c r="C41" s="206">
        <f t="shared" ref="C41" si="13">G41+J41</f>
        <v>0</v>
      </c>
      <c r="D41" s="206">
        <f t="shared" ref="D41" si="14">H41+K41</f>
        <v>0</v>
      </c>
      <c r="E41" s="207">
        <f>C41+D41</f>
        <v>0</v>
      </c>
      <c r="G41" s="209">
        <v>0</v>
      </c>
      <c r="H41" s="209">
        <v>0</v>
      </c>
      <c r="I41" s="203">
        <f>G41+H41</f>
        <v>0</v>
      </c>
      <c r="J41" s="209">
        <v>0</v>
      </c>
      <c r="K41" s="209">
        <v>0</v>
      </c>
      <c r="L41" s="203">
        <f>J41+K41</f>
        <v>0</v>
      </c>
    </row>
    <row r="42" spans="1:12" ht="15" thickBot="1">
      <c r="A42" s="300" t="s">
        <v>96</v>
      </c>
      <c r="B42" s="301"/>
      <c r="C42" s="224">
        <f>C18+C22+C23+C30+C36</f>
        <v>0</v>
      </c>
      <c r="D42" s="224">
        <f>D18+D22+D23+D30+D36</f>
        <v>0</v>
      </c>
      <c r="E42" s="263">
        <f>E18+E22+E23+E30+E36</f>
        <v>0</v>
      </c>
      <c r="G42" s="266">
        <f t="shared" ref="G42:L42" si="15">G18+G22+G23+G30+G36</f>
        <v>0</v>
      </c>
      <c r="H42" s="266">
        <f t="shared" si="15"/>
        <v>0</v>
      </c>
      <c r="I42" s="266">
        <f t="shared" si="15"/>
        <v>0</v>
      </c>
      <c r="J42" s="266">
        <f t="shared" si="15"/>
        <v>0</v>
      </c>
      <c r="K42" s="266">
        <f t="shared" si="15"/>
        <v>0</v>
      </c>
      <c r="L42" s="266">
        <f t="shared" si="15"/>
        <v>0</v>
      </c>
    </row>
    <row r="43" spans="1:12" ht="14.4">
      <c r="A43" s="304" t="s">
        <v>188</v>
      </c>
      <c r="B43" s="305"/>
      <c r="C43" s="305"/>
      <c r="D43" s="305"/>
      <c r="E43" s="306"/>
      <c r="G43" s="216"/>
      <c r="H43" s="216"/>
      <c r="I43" s="216"/>
      <c r="J43" s="216"/>
      <c r="K43" s="216"/>
      <c r="L43" s="216"/>
    </row>
    <row r="44" spans="1:12" s="44" customFormat="1" ht="14.4">
      <c r="A44" s="77" t="s">
        <v>168</v>
      </c>
      <c r="B44" s="145" t="s">
        <v>5</v>
      </c>
      <c r="C44" s="202">
        <f t="shared" ref="C44:D46" si="16">G44+J44</f>
        <v>0</v>
      </c>
      <c r="D44" s="202">
        <f t="shared" si="16"/>
        <v>0</v>
      </c>
      <c r="E44" s="210">
        <f>C44+D44</f>
        <v>0</v>
      </c>
      <c r="G44" s="209">
        <v>0</v>
      </c>
      <c r="H44" s="209">
        <v>0</v>
      </c>
      <c r="I44" s="210">
        <f>G44+H44</f>
        <v>0</v>
      </c>
      <c r="J44" s="209">
        <v>0</v>
      </c>
      <c r="K44" s="209">
        <v>0</v>
      </c>
      <c r="L44" s="210">
        <f>J44+K44</f>
        <v>0</v>
      </c>
    </row>
    <row r="45" spans="1:12" s="44" customFormat="1" ht="14.4">
      <c r="A45" s="77" t="s">
        <v>156</v>
      </c>
      <c r="B45" s="148" t="s">
        <v>6</v>
      </c>
      <c r="C45" s="202">
        <f t="shared" si="16"/>
        <v>0</v>
      </c>
      <c r="D45" s="202">
        <f t="shared" si="16"/>
        <v>0</v>
      </c>
      <c r="E45" s="210">
        <f>C45+D45</f>
        <v>0</v>
      </c>
      <c r="G45" s="209">
        <v>0</v>
      </c>
      <c r="H45" s="209">
        <v>0</v>
      </c>
      <c r="I45" s="210">
        <f>G45+H45</f>
        <v>0</v>
      </c>
      <c r="J45" s="209">
        <v>0</v>
      </c>
      <c r="K45" s="209">
        <v>0</v>
      </c>
      <c r="L45" s="210">
        <f>J45+K45</f>
        <v>0</v>
      </c>
    </row>
    <row r="46" spans="1:12" s="44" customFormat="1" ht="15" thickBot="1">
      <c r="A46" s="77" t="s">
        <v>230</v>
      </c>
      <c r="B46" s="148" t="s">
        <v>231</v>
      </c>
      <c r="C46" s="202">
        <f>G46+J46</f>
        <v>0</v>
      </c>
      <c r="D46" s="202">
        <f t="shared" si="16"/>
        <v>0</v>
      </c>
      <c r="E46" s="210">
        <f>C46+D46</f>
        <v>0</v>
      </c>
      <c r="G46" s="209">
        <v>0</v>
      </c>
      <c r="H46" s="209">
        <v>0</v>
      </c>
      <c r="I46" s="210">
        <f>G46+H46</f>
        <v>0</v>
      </c>
      <c r="J46" s="209">
        <v>0</v>
      </c>
      <c r="K46" s="209">
        <v>0</v>
      </c>
      <c r="L46" s="210">
        <f>J46+K46</f>
        <v>0</v>
      </c>
    </row>
    <row r="47" spans="1:12" ht="15" thickBot="1">
      <c r="A47" s="300" t="s">
        <v>101</v>
      </c>
      <c r="B47" s="301"/>
      <c r="C47" s="224">
        <f>SUM(C44:C46)</f>
        <v>0</v>
      </c>
      <c r="D47" s="224">
        <f>SUM(D44:D46)</f>
        <v>0</v>
      </c>
      <c r="E47" s="263">
        <f>SUM(E44:E46)</f>
        <v>0</v>
      </c>
      <c r="G47" s="217">
        <f t="shared" ref="G47:L47" si="17">SUM(G44:G46)</f>
        <v>0</v>
      </c>
      <c r="H47" s="217">
        <f t="shared" si="17"/>
        <v>0</v>
      </c>
      <c r="I47" s="217">
        <f t="shared" si="17"/>
        <v>0</v>
      </c>
      <c r="J47" s="217">
        <f t="shared" si="17"/>
        <v>0</v>
      </c>
      <c r="K47" s="217">
        <f t="shared" si="17"/>
        <v>0</v>
      </c>
      <c r="L47" s="217">
        <f t="shared" si="17"/>
        <v>0</v>
      </c>
    </row>
    <row r="48" spans="1:12" ht="14.4">
      <c r="A48" s="287" t="s">
        <v>189</v>
      </c>
      <c r="B48" s="288"/>
      <c r="C48" s="288"/>
      <c r="D48" s="288"/>
      <c r="E48" s="289"/>
      <c r="G48" s="212"/>
      <c r="H48" s="212"/>
      <c r="I48" s="212"/>
      <c r="J48" s="212"/>
      <c r="K48" s="212"/>
      <c r="L48" s="212"/>
    </row>
    <row r="49" spans="1:12" ht="15" thickBot="1">
      <c r="A49" s="98" t="s">
        <v>206</v>
      </c>
      <c r="B49" s="108" t="s">
        <v>103</v>
      </c>
      <c r="C49" s="218">
        <f>SUM(C50:C51)</f>
        <v>0</v>
      </c>
      <c r="D49" s="218">
        <f>SUM(D50:D51)</f>
        <v>0</v>
      </c>
      <c r="E49" s="218">
        <f>SUM(E50:E51)</f>
        <v>0</v>
      </c>
      <c r="G49" s="218">
        <f t="shared" ref="G49:L49" si="18">SUM(G50:G51)</f>
        <v>0</v>
      </c>
      <c r="H49" s="218">
        <f t="shared" si="18"/>
        <v>0</v>
      </c>
      <c r="I49" s="218">
        <f t="shared" si="18"/>
        <v>0</v>
      </c>
      <c r="J49" s="218">
        <f t="shared" si="18"/>
        <v>0</v>
      </c>
      <c r="K49" s="218">
        <f t="shared" si="18"/>
        <v>0</v>
      </c>
      <c r="L49" s="218">
        <f t="shared" si="18"/>
        <v>0</v>
      </c>
    </row>
    <row r="50" spans="1:12" s="44" customFormat="1" ht="15.6" thickTop="1" thickBot="1">
      <c r="A50" s="144" t="s">
        <v>167</v>
      </c>
      <c r="B50" s="148" t="s">
        <v>257</v>
      </c>
      <c r="C50" s="226">
        <f>G50+J50</f>
        <v>0</v>
      </c>
      <c r="D50" s="226">
        <f>H50+K50</f>
        <v>0</v>
      </c>
      <c r="E50" s="227">
        <f>C50+D50</f>
        <v>0</v>
      </c>
      <c r="G50" s="209">
        <v>0</v>
      </c>
      <c r="H50" s="209">
        <v>0</v>
      </c>
      <c r="I50" s="210">
        <f>G50+H50</f>
        <v>0</v>
      </c>
      <c r="J50" s="209">
        <v>0</v>
      </c>
      <c r="K50" s="209">
        <v>0</v>
      </c>
      <c r="L50" s="210">
        <f>J50+K50</f>
        <v>0</v>
      </c>
    </row>
    <row r="51" spans="1:12" s="44" customFormat="1" ht="15.6" thickTop="1" thickBot="1">
      <c r="A51" s="139" t="s">
        <v>166</v>
      </c>
      <c r="B51" s="140" t="s">
        <v>155</v>
      </c>
      <c r="C51" s="226">
        <f>G51+J51</f>
        <v>0</v>
      </c>
      <c r="D51" s="226">
        <f>H51+K51</f>
        <v>0</v>
      </c>
      <c r="E51" s="227">
        <f>C51+D51</f>
        <v>0</v>
      </c>
      <c r="G51" s="209">
        <v>0</v>
      </c>
      <c r="H51" s="209">
        <v>0</v>
      </c>
      <c r="I51" s="210">
        <f>G51+H51</f>
        <v>0</v>
      </c>
      <c r="J51" s="209">
        <v>0</v>
      </c>
      <c r="K51" s="209">
        <v>0</v>
      </c>
      <c r="L51" s="210">
        <f>J51+K51</f>
        <v>0</v>
      </c>
    </row>
    <row r="52" spans="1:12" ht="15.6" thickTop="1" thickBot="1">
      <c r="A52" s="102" t="s">
        <v>120</v>
      </c>
      <c r="B52" s="105" t="s">
        <v>104</v>
      </c>
      <c r="C52" s="233">
        <f>SUM(C53:C57)</f>
        <v>0</v>
      </c>
      <c r="D52" s="233">
        <f>SUM(D53:D57)</f>
        <v>0</v>
      </c>
      <c r="E52" s="233">
        <f>SUM(E53:E57)</f>
        <v>0</v>
      </c>
      <c r="G52" s="218">
        <f t="shared" ref="G52:L52" si="19">SUM(G53:G57)</f>
        <v>0</v>
      </c>
      <c r="H52" s="218">
        <f t="shared" si="19"/>
        <v>0</v>
      </c>
      <c r="I52" s="218">
        <f t="shared" si="19"/>
        <v>0</v>
      </c>
      <c r="J52" s="218">
        <f t="shared" si="19"/>
        <v>0</v>
      </c>
      <c r="K52" s="218">
        <f t="shared" si="19"/>
        <v>0</v>
      </c>
      <c r="L52" s="218">
        <f t="shared" si="19"/>
        <v>0</v>
      </c>
    </row>
    <row r="53" spans="1:12" ht="15.6" thickTop="1" thickBot="1">
      <c r="A53" s="98"/>
      <c r="B53" s="103" t="s">
        <v>201</v>
      </c>
      <c r="C53" s="226">
        <f t="shared" ref="C53:D58" si="20">G53+J53</f>
        <v>0</v>
      </c>
      <c r="D53" s="226">
        <f t="shared" si="20"/>
        <v>0</v>
      </c>
      <c r="E53" s="232">
        <f t="shared" ref="E53:E58" si="21">C53+D53</f>
        <v>0</v>
      </c>
      <c r="G53" s="209">
        <v>0</v>
      </c>
      <c r="H53" s="209">
        <v>0</v>
      </c>
      <c r="I53" s="203">
        <f t="shared" ref="I53:I58" si="22">G53+H53</f>
        <v>0</v>
      </c>
      <c r="J53" s="209">
        <v>0</v>
      </c>
      <c r="K53" s="209">
        <v>0</v>
      </c>
      <c r="L53" s="203">
        <f t="shared" ref="L53:L58" si="23">J53+K53</f>
        <v>0</v>
      </c>
    </row>
    <row r="54" spans="1:12" ht="28.8" thickTop="1" thickBot="1">
      <c r="A54" s="98"/>
      <c r="B54" s="103" t="s">
        <v>202</v>
      </c>
      <c r="C54" s="226">
        <f t="shared" si="20"/>
        <v>0</v>
      </c>
      <c r="D54" s="226">
        <f t="shared" si="20"/>
        <v>0</v>
      </c>
      <c r="E54" s="232">
        <f t="shared" si="21"/>
        <v>0</v>
      </c>
      <c r="G54" s="209">
        <v>0</v>
      </c>
      <c r="H54" s="209">
        <v>0</v>
      </c>
      <c r="I54" s="203">
        <f t="shared" si="22"/>
        <v>0</v>
      </c>
      <c r="J54" s="209">
        <v>0</v>
      </c>
      <c r="K54" s="209">
        <v>0</v>
      </c>
      <c r="L54" s="203">
        <f t="shared" si="23"/>
        <v>0</v>
      </c>
    </row>
    <row r="55" spans="1:12" ht="45" customHeight="1" thickTop="1" thickBot="1">
      <c r="A55" s="98"/>
      <c r="B55" s="103" t="s">
        <v>203</v>
      </c>
      <c r="C55" s="226">
        <f t="shared" si="20"/>
        <v>0</v>
      </c>
      <c r="D55" s="226">
        <f t="shared" si="20"/>
        <v>0</v>
      </c>
      <c r="E55" s="232">
        <f t="shared" si="21"/>
        <v>0</v>
      </c>
      <c r="G55" s="209">
        <v>0</v>
      </c>
      <c r="H55" s="209">
        <v>0</v>
      </c>
      <c r="I55" s="203">
        <f t="shared" si="22"/>
        <v>0</v>
      </c>
      <c r="J55" s="209">
        <v>0</v>
      </c>
      <c r="K55" s="209">
        <v>0</v>
      </c>
      <c r="L55" s="203">
        <f t="shared" si="23"/>
        <v>0</v>
      </c>
    </row>
    <row r="56" spans="1:12" ht="28.5" customHeight="1" thickTop="1" thickBot="1">
      <c r="A56" s="98"/>
      <c r="B56" s="103" t="s">
        <v>115</v>
      </c>
      <c r="C56" s="226">
        <f t="shared" si="20"/>
        <v>0</v>
      </c>
      <c r="D56" s="226">
        <f t="shared" si="20"/>
        <v>0</v>
      </c>
      <c r="E56" s="232">
        <f t="shared" si="21"/>
        <v>0</v>
      </c>
      <c r="G56" s="209">
        <v>0</v>
      </c>
      <c r="H56" s="209">
        <v>0</v>
      </c>
      <c r="I56" s="203">
        <f t="shared" si="22"/>
        <v>0</v>
      </c>
      <c r="J56" s="209">
        <v>0</v>
      </c>
      <c r="K56" s="209">
        <v>0</v>
      </c>
      <c r="L56" s="203">
        <f t="shared" si="23"/>
        <v>0</v>
      </c>
    </row>
    <row r="57" spans="1:12" ht="28.8" thickTop="1" thickBot="1">
      <c r="A57" s="93"/>
      <c r="B57" s="104" t="s">
        <v>192</v>
      </c>
      <c r="C57" s="226">
        <f t="shared" si="20"/>
        <v>0</v>
      </c>
      <c r="D57" s="226">
        <f t="shared" si="20"/>
        <v>0</v>
      </c>
      <c r="E57" s="232">
        <f t="shared" si="21"/>
        <v>0</v>
      </c>
      <c r="G57" s="209">
        <v>0</v>
      </c>
      <c r="H57" s="209">
        <v>0</v>
      </c>
      <c r="I57" s="203">
        <f t="shared" si="22"/>
        <v>0</v>
      </c>
      <c r="J57" s="209">
        <v>0</v>
      </c>
      <c r="K57" s="209">
        <v>0</v>
      </c>
      <c r="L57" s="203">
        <f t="shared" si="23"/>
        <v>0</v>
      </c>
    </row>
    <row r="58" spans="1:12" s="44" customFormat="1" ht="15.6" thickTop="1" thickBot="1">
      <c r="A58" s="141" t="s">
        <v>122</v>
      </c>
      <c r="B58" s="143" t="s">
        <v>105</v>
      </c>
      <c r="C58" s="226">
        <f t="shared" si="20"/>
        <v>0</v>
      </c>
      <c r="D58" s="226">
        <f t="shared" si="20"/>
        <v>0</v>
      </c>
      <c r="E58" s="227">
        <f t="shared" si="21"/>
        <v>0</v>
      </c>
      <c r="G58" s="209">
        <v>0</v>
      </c>
      <c r="H58" s="209">
        <v>0</v>
      </c>
      <c r="I58" s="210">
        <f t="shared" si="22"/>
        <v>0</v>
      </c>
      <c r="J58" s="209">
        <v>0</v>
      </c>
      <c r="K58" s="209">
        <v>0</v>
      </c>
      <c r="L58" s="210">
        <f t="shared" si="23"/>
        <v>0</v>
      </c>
    </row>
    <row r="59" spans="1:12" ht="15" thickTop="1">
      <c r="A59" s="310" t="s">
        <v>102</v>
      </c>
      <c r="B59" s="310"/>
      <c r="C59" s="218">
        <f>C49+C52+C58</f>
        <v>0</v>
      </c>
      <c r="D59" s="218">
        <f>D49+D52+D58</f>
        <v>0</v>
      </c>
      <c r="E59" s="218">
        <f>E49+E52+E58</f>
        <v>0</v>
      </c>
      <c r="G59" s="218">
        <f t="shared" ref="G59:L59" si="24">G49+G52+G58</f>
        <v>0</v>
      </c>
      <c r="H59" s="218">
        <f t="shared" si="24"/>
        <v>0</v>
      </c>
      <c r="I59" s="218">
        <f t="shared" si="24"/>
        <v>0</v>
      </c>
      <c r="J59" s="218">
        <f t="shared" si="24"/>
        <v>0</v>
      </c>
      <c r="K59" s="218">
        <f t="shared" si="24"/>
        <v>0</v>
      </c>
      <c r="L59" s="218">
        <f t="shared" si="24"/>
        <v>0</v>
      </c>
    </row>
    <row r="60" spans="1:12" ht="15" thickBot="1">
      <c r="A60" s="307" t="s">
        <v>190</v>
      </c>
      <c r="B60" s="308"/>
      <c r="C60" s="308"/>
      <c r="D60" s="308"/>
      <c r="E60" s="309"/>
      <c r="G60" s="212"/>
      <c r="H60" s="212"/>
      <c r="I60" s="212"/>
      <c r="J60" s="212"/>
      <c r="K60" s="212"/>
      <c r="L60" s="212"/>
    </row>
    <row r="61" spans="1:12" s="44" customFormat="1" ht="22.2" customHeight="1" thickTop="1" thickBot="1">
      <c r="A61" s="76" t="s">
        <v>106</v>
      </c>
      <c r="B61" s="75" t="s">
        <v>107</v>
      </c>
      <c r="C61" s="206">
        <f>C62</f>
        <v>0</v>
      </c>
      <c r="D61" s="206">
        <f>D62</f>
        <v>0</v>
      </c>
      <c r="E61" s="206">
        <f>E62</f>
        <v>0</v>
      </c>
      <c r="G61" s="202">
        <f t="shared" ref="G61:L61" si="25">G62</f>
        <v>0</v>
      </c>
      <c r="H61" s="202">
        <f t="shared" si="25"/>
        <v>0</v>
      </c>
      <c r="I61" s="202">
        <f t="shared" si="25"/>
        <v>0</v>
      </c>
      <c r="J61" s="202">
        <f t="shared" si="25"/>
        <v>0</v>
      </c>
      <c r="K61" s="202">
        <f t="shared" si="25"/>
        <v>0</v>
      </c>
      <c r="L61" s="202">
        <f t="shared" si="25"/>
        <v>0</v>
      </c>
    </row>
    <row r="62" spans="1:12" s="44" customFormat="1" ht="33" customHeight="1" thickTop="1" thickBot="1">
      <c r="A62" s="77"/>
      <c r="B62" s="104" t="s">
        <v>116</v>
      </c>
      <c r="C62" s="202">
        <f>G62+J62</f>
        <v>0</v>
      </c>
      <c r="D62" s="202">
        <f>H62+K62</f>
        <v>0</v>
      </c>
      <c r="E62" s="236">
        <f>C62+D62</f>
        <v>0</v>
      </c>
      <c r="G62" s="209">
        <v>0</v>
      </c>
      <c r="H62" s="209">
        <v>0</v>
      </c>
      <c r="I62" s="219">
        <f>G62+H62</f>
        <v>0</v>
      </c>
      <c r="J62" s="209">
        <v>0</v>
      </c>
      <c r="K62" s="209">
        <v>0</v>
      </c>
      <c r="L62" s="204">
        <v>0</v>
      </c>
    </row>
    <row r="63" spans="1:12" ht="15" thickTop="1">
      <c r="A63" s="310" t="s">
        <v>108</v>
      </c>
      <c r="B63" s="310"/>
      <c r="C63" s="218">
        <f>C62</f>
        <v>0</v>
      </c>
      <c r="D63" s="218">
        <f>D62</f>
        <v>0</v>
      </c>
      <c r="E63" s="218">
        <f>E62</f>
        <v>0</v>
      </c>
      <c r="G63" s="218">
        <f t="shared" ref="G63:L63" si="26">G62</f>
        <v>0</v>
      </c>
      <c r="H63" s="218">
        <f t="shared" si="26"/>
        <v>0</v>
      </c>
      <c r="I63" s="218">
        <f t="shared" si="26"/>
        <v>0</v>
      </c>
      <c r="J63" s="218">
        <f t="shared" si="26"/>
        <v>0</v>
      </c>
      <c r="K63" s="218">
        <f t="shared" si="26"/>
        <v>0</v>
      </c>
      <c r="L63" s="218">
        <f t="shared" si="26"/>
        <v>0</v>
      </c>
    </row>
    <row r="64" spans="1:12" s="181" customFormat="1" ht="15" thickBot="1">
      <c r="A64" s="311" t="s">
        <v>164</v>
      </c>
      <c r="B64" s="312"/>
      <c r="C64" s="312"/>
      <c r="D64" s="312"/>
      <c r="E64" s="313"/>
      <c r="G64" s="220"/>
      <c r="H64" s="220"/>
      <c r="I64" s="220"/>
      <c r="J64" s="220"/>
      <c r="K64" s="220"/>
      <c r="L64" s="220"/>
    </row>
    <row r="65" spans="1:15" s="181" customFormat="1" ht="15.6" thickTop="1" thickBot="1">
      <c r="A65" s="239" t="s">
        <v>44</v>
      </c>
      <c r="B65" s="240" t="s">
        <v>165</v>
      </c>
      <c r="C65" s="241">
        <f>G65+J65</f>
        <v>0</v>
      </c>
      <c r="D65" s="241">
        <f>H65+K65</f>
        <v>0</v>
      </c>
      <c r="E65" s="242">
        <f>C65+D65</f>
        <v>0</v>
      </c>
      <c r="G65" s="221"/>
      <c r="H65" s="221"/>
      <c r="I65" s="222">
        <f>G65+H65</f>
        <v>0</v>
      </c>
      <c r="J65" s="221"/>
      <c r="K65" s="221"/>
      <c r="L65" s="222">
        <f>J65+K65</f>
        <v>0</v>
      </c>
    </row>
    <row r="66" spans="1:15" ht="15.6" thickTop="1" thickBot="1">
      <c r="A66" s="98"/>
      <c r="B66" s="101"/>
      <c r="C66" s="226"/>
      <c r="D66" s="226"/>
      <c r="E66" s="232"/>
      <c r="G66" s="204"/>
      <c r="H66" s="204"/>
      <c r="I66" s="203"/>
      <c r="J66" s="204"/>
      <c r="K66" s="204"/>
      <c r="L66" s="203"/>
    </row>
    <row r="67" spans="1:15" ht="15.6" thickTop="1" thickBot="1">
      <c r="A67" s="298" t="s">
        <v>109</v>
      </c>
      <c r="B67" s="299"/>
      <c r="C67" s="217">
        <f>SUM(C65:C66)</f>
        <v>0</v>
      </c>
      <c r="D67" s="217">
        <f>SUM(D65:D66)</f>
        <v>0</v>
      </c>
      <c r="E67" s="223">
        <f>SUM(E65:E66)</f>
        <v>0</v>
      </c>
      <c r="G67" s="217">
        <f t="shared" ref="G67:L67" si="27">SUM(G65:G66)</f>
        <v>0</v>
      </c>
      <c r="H67" s="217">
        <f t="shared" si="27"/>
        <v>0</v>
      </c>
      <c r="I67" s="223">
        <f t="shared" si="27"/>
        <v>0</v>
      </c>
      <c r="J67" s="217">
        <f t="shared" si="27"/>
        <v>0</v>
      </c>
      <c r="K67" s="217">
        <f t="shared" si="27"/>
        <v>0</v>
      </c>
      <c r="L67" s="223">
        <f t="shared" si="27"/>
        <v>0</v>
      </c>
    </row>
    <row r="68" spans="1:15" ht="30" customHeight="1" thickBot="1">
      <c r="A68" s="302" t="s">
        <v>304</v>
      </c>
      <c r="B68" s="303"/>
      <c r="C68" s="303"/>
      <c r="D68" s="303"/>
      <c r="E68" s="303"/>
      <c r="G68" s="211"/>
      <c r="H68" s="211"/>
      <c r="I68" s="246"/>
      <c r="J68" s="211"/>
      <c r="K68" s="211"/>
      <c r="L68" s="246"/>
    </row>
    <row r="69" spans="1:15" ht="15" thickBot="1">
      <c r="A69" s="247">
        <v>7.1</v>
      </c>
      <c r="B69" s="248" t="s">
        <v>305</v>
      </c>
      <c r="C69" s="250">
        <f t="shared" ref="C69" si="28">G69+J69</f>
        <v>0</v>
      </c>
      <c r="D69" s="250">
        <f t="shared" ref="D69" si="29">H69+K69</f>
        <v>0</v>
      </c>
      <c r="E69" s="251">
        <f t="shared" ref="E69" si="30">C69+D69</f>
        <v>0</v>
      </c>
      <c r="G69" s="252">
        <v>0</v>
      </c>
      <c r="H69" s="252">
        <v>0</v>
      </c>
      <c r="I69" s="251">
        <f t="shared" ref="I69:I70" si="31">G69+H69</f>
        <v>0</v>
      </c>
      <c r="J69" s="252">
        <v>0</v>
      </c>
      <c r="K69" s="252">
        <v>0</v>
      </c>
      <c r="L69" s="251">
        <f t="shared" ref="L69:L70" si="32">J69+K69</f>
        <v>0</v>
      </c>
    </row>
    <row r="70" spans="1:15" ht="28.2" thickBot="1">
      <c r="A70" s="249">
        <v>7.2</v>
      </c>
      <c r="B70" s="248" t="s">
        <v>306</v>
      </c>
      <c r="C70" s="250">
        <f t="shared" ref="C70" si="33">G70+J70</f>
        <v>0</v>
      </c>
      <c r="D70" s="250">
        <f t="shared" ref="D70" si="34">H70+K70</f>
        <v>0</v>
      </c>
      <c r="E70" s="251">
        <f t="shared" ref="E70" si="35">C70+D70</f>
        <v>0</v>
      </c>
      <c r="G70" s="252">
        <v>0</v>
      </c>
      <c r="H70" s="252">
        <v>0</v>
      </c>
      <c r="I70" s="251">
        <f t="shared" si="31"/>
        <v>0</v>
      </c>
      <c r="J70" s="252">
        <v>0</v>
      </c>
      <c r="K70" s="252">
        <v>0</v>
      </c>
      <c r="L70" s="251">
        <f t="shared" si="32"/>
        <v>0</v>
      </c>
    </row>
    <row r="71" spans="1:15" ht="15" thickBot="1">
      <c r="A71" s="280" t="s">
        <v>308</v>
      </c>
      <c r="B71" s="281"/>
      <c r="C71" s="253">
        <f>C69+C70</f>
        <v>0</v>
      </c>
      <c r="D71" s="253">
        <f>D69+D70</f>
        <v>0</v>
      </c>
      <c r="E71" s="254">
        <f>E69+E70</f>
        <v>0</v>
      </c>
      <c r="G71" s="253">
        <f t="shared" ref="G71:L71" si="36">G69+G70</f>
        <v>0</v>
      </c>
      <c r="H71" s="253">
        <f t="shared" si="36"/>
        <v>0</v>
      </c>
      <c r="I71" s="254">
        <f t="shared" si="36"/>
        <v>0</v>
      </c>
      <c r="J71" s="253">
        <f t="shared" si="36"/>
        <v>0</v>
      </c>
      <c r="K71" s="253">
        <f t="shared" si="36"/>
        <v>0</v>
      </c>
      <c r="L71" s="254">
        <f t="shared" si="36"/>
        <v>0</v>
      </c>
    </row>
    <row r="72" spans="1:15" ht="15" thickBot="1">
      <c r="A72" s="282" t="s">
        <v>20</v>
      </c>
      <c r="B72" s="283"/>
      <c r="C72" s="224">
        <f>C13+C42+C47+C59+C63+C67+C71</f>
        <v>0</v>
      </c>
      <c r="D72" s="224">
        <f>D13+D42+D47+D59+D63+D67+D71</f>
        <v>0</v>
      </c>
      <c r="E72" s="224">
        <f>E13+E42+E47+E59+E63+E67+E71</f>
        <v>0</v>
      </c>
      <c r="G72" s="224">
        <f t="shared" ref="G72:L72" si="37">G13+G42+G47+G59+G63+G67+G71</f>
        <v>0</v>
      </c>
      <c r="H72" s="224">
        <f t="shared" si="37"/>
        <v>0</v>
      </c>
      <c r="I72" s="224">
        <f t="shared" si="37"/>
        <v>0</v>
      </c>
      <c r="J72" s="224">
        <f t="shared" si="37"/>
        <v>0</v>
      </c>
      <c r="K72" s="224">
        <f t="shared" si="37"/>
        <v>0</v>
      </c>
      <c r="L72" s="224">
        <f t="shared" si="37"/>
        <v>0</v>
      </c>
    </row>
    <row r="73" spans="1:15" ht="15" thickBot="1">
      <c r="A73" s="282" t="s">
        <v>204</v>
      </c>
      <c r="B73" s="283"/>
      <c r="C73" s="224">
        <f>C10+C11+C12+C42+C49+C52</f>
        <v>0</v>
      </c>
      <c r="D73" s="224">
        <f>D10+D11+D12+D42+D49+D52</f>
        <v>0</v>
      </c>
      <c r="E73" s="224">
        <f>E10+E11+E12+E42+E49+E52</f>
        <v>0</v>
      </c>
      <c r="G73" s="224">
        <f t="shared" ref="G73:L73" si="38">G10+G11+G12+G42+G49+G52</f>
        <v>0</v>
      </c>
      <c r="H73" s="224">
        <f t="shared" si="38"/>
        <v>0</v>
      </c>
      <c r="I73" s="224">
        <f t="shared" si="38"/>
        <v>0</v>
      </c>
      <c r="J73" s="224">
        <f t="shared" si="38"/>
        <v>0</v>
      </c>
      <c r="K73" s="224">
        <f t="shared" si="38"/>
        <v>0</v>
      </c>
      <c r="L73" s="224">
        <f t="shared" si="38"/>
        <v>0</v>
      </c>
    </row>
    <row r="74" spans="1:15">
      <c r="G74" s="212"/>
      <c r="H74" s="212"/>
      <c r="I74" s="212"/>
      <c r="J74" s="212"/>
      <c r="K74" s="212"/>
      <c r="L74" s="212"/>
    </row>
    <row r="75" spans="1:15">
      <c r="C75" s="5" t="str">
        <f>IF(C76&lt;&gt;C77,"Eroare!","")</f>
        <v/>
      </c>
      <c r="D75" s="5" t="str">
        <f t="shared" ref="D75:L75" si="39">IF(D76&lt;&gt;D77,"Eroare!","")</f>
        <v/>
      </c>
      <c r="E75" s="5" t="str">
        <f t="shared" si="39"/>
        <v/>
      </c>
      <c r="F75" s="5" t="str">
        <f t="shared" si="39"/>
        <v/>
      </c>
      <c r="G75" s="10" t="str">
        <f t="shared" si="39"/>
        <v/>
      </c>
      <c r="H75" s="10" t="str">
        <f t="shared" si="39"/>
        <v/>
      </c>
      <c r="I75" s="10" t="str">
        <f t="shared" si="39"/>
        <v/>
      </c>
      <c r="J75" s="10" t="str">
        <f t="shared" si="39"/>
        <v/>
      </c>
      <c r="K75" s="10" t="str">
        <f>IF(K76&lt;&gt;K77,"Eroare!","")</f>
        <v/>
      </c>
      <c r="L75" s="10" t="str">
        <f t="shared" si="39"/>
        <v/>
      </c>
    </row>
    <row r="76" spans="1:15">
      <c r="C76" s="110">
        <f>C44</f>
        <v>0</v>
      </c>
      <c r="D76" s="110">
        <f>D44</f>
        <v>0</v>
      </c>
      <c r="E76" s="110">
        <f>E44</f>
        <v>0</v>
      </c>
      <c r="F76" s="110"/>
      <c r="G76" s="225">
        <f t="shared" ref="G76:L76" si="40">G44</f>
        <v>0</v>
      </c>
      <c r="H76" s="225">
        <f t="shared" si="40"/>
        <v>0</v>
      </c>
      <c r="I76" s="225">
        <f t="shared" si="40"/>
        <v>0</v>
      </c>
      <c r="J76" s="225">
        <f t="shared" si="40"/>
        <v>0</v>
      </c>
      <c r="K76" s="225">
        <f t="shared" si="40"/>
        <v>0</v>
      </c>
      <c r="L76" s="225">
        <f t="shared" si="40"/>
        <v>0</v>
      </c>
    </row>
    <row r="77" spans="1:15">
      <c r="B77" t="s">
        <v>223</v>
      </c>
      <c r="C77" s="110">
        <f>SUM(C78:C83)</f>
        <v>0</v>
      </c>
      <c r="D77" s="110">
        <f t="shared" ref="D77:L77" si="41">SUM(D78:D83)</f>
        <v>0</v>
      </c>
      <c r="E77" s="110">
        <f t="shared" si="41"/>
        <v>0</v>
      </c>
      <c r="F77" s="110"/>
      <c r="G77" s="225">
        <f t="shared" si="41"/>
        <v>0</v>
      </c>
      <c r="H77" s="225">
        <f t="shared" si="41"/>
        <v>0</v>
      </c>
      <c r="I77" s="225">
        <f t="shared" si="41"/>
        <v>0</v>
      </c>
      <c r="J77" s="225">
        <f t="shared" si="41"/>
        <v>0</v>
      </c>
      <c r="K77" s="225">
        <f t="shared" si="41"/>
        <v>0</v>
      </c>
      <c r="L77" s="225">
        <f t="shared" si="41"/>
        <v>0</v>
      </c>
    </row>
    <row r="78" spans="1:15" ht="51">
      <c r="B78" s="138" t="s">
        <v>249</v>
      </c>
      <c r="C78" s="202">
        <f>G78+J78</f>
        <v>0</v>
      </c>
      <c r="D78" s="202">
        <f t="shared" ref="D78:D87" si="42">H78+K78</f>
        <v>0</v>
      </c>
      <c r="E78" s="203">
        <f t="shared" ref="E78:E87" si="43">C78+D78</f>
        <v>0</v>
      </c>
      <c r="F78" s="109"/>
      <c r="G78" s="204">
        <v>0</v>
      </c>
      <c r="H78" s="204">
        <v>0</v>
      </c>
      <c r="I78" s="203">
        <f>G78+H78</f>
        <v>0</v>
      </c>
      <c r="J78" s="204">
        <v>0</v>
      </c>
      <c r="K78" s="204">
        <v>0</v>
      </c>
      <c r="L78" s="203">
        <f>J78+K78</f>
        <v>0</v>
      </c>
      <c r="N78" s="97"/>
    </row>
    <row r="79" spans="1:15" ht="30.6">
      <c r="B79" s="138" t="s">
        <v>248</v>
      </c>
      <c r="C79" s="202">
        <f t="shared" ref="C79:C87" si="44">G79+J79</f>
        <v>0</v>
      </c>
      <c r="D79" s="202">
        <f t="shared" si="42"/>
        <v>0</v>
      </c>
      <c r="E79" s="203">
        <f t="shared" si="43"/>
        <v>0</v>
      </c>
      <c r="F79" s="109"/>
      <c r="G79" s="204">
        <v>0</v>
      </c>
      <c r="H79" s="204">
        <v>0</v>
      </c>
      <c r="I79" s="203">
        <f t="shared" ref="I79:I87" si="45">G79+H79</f>
        <v>0</v>
      </c>
      <c r="J79" s="204">
        <v>0</v>
      </c>
      <c r="K79" s="204">
        <v>0</v>
      </c>
      <c r="L79" s="203">
        <f t="shared" ref="L79:L87" si="46">J79+K79</f>
        <v>0</v>
      </c>
      <c r="O79" s="97"/>
    </row>
    <row r="80" spans="1:15" ht="30.6">
      <c r="B80" s="138" t="s">
        <v>250</v>
      </c>
      <c r="C80" s="202">
        <f t="shared" si="44"/>
        <v>0</v>
      </c>
      <c r="D80" s="202">
        <f t="shared" si="42"/>
        <v>0</v>
      </c>
      <c r="E80" s="203">
        <f t="shared" si="43"/>
        <v>0</v>
      </c>
      <c r="F80" s="109"/>
      <c r="G80" s="204">
        <v>0</v>
      </c>
      <c r="H80" s="204">
        <v>0</v>
      </c>
      <c r="I80" s="203">
        <f t="shared" si="45"/>
        <v>0</v>
      </c>
      <c r="J80" s="204">
        <v>0</v>
      </c>
      <c r="K80" s="204">
        <v>0</v>
      </c>
      <c r="L80" s="203">
        <f t="shared" si="46"/>
        <v>0</v>
      </c>
    </row>
    <row r="81" spans="1:12" ht="71.400000000000006">
      <c r="B81" s="138" t="s">
        <v>252</v>
      </c>
      <c r="C81" s="202">
        <f t="shared" si="44"/>
        <v>0</v>
      </c>
      <c r="D81" s="202">
        <f t="shared" si="42"/>
        <v>0</v>
      </c>
      <c r="E81" s="203">
        <f t="shared" si="43"/>
        <v>0</v>
      </c>
      <c r="F81" s="109"/>
      <c r="G81" s="204">
        <v>0</v>
      </c>
      <c r="H81" s="204">
        <v>0</v>
      </c>
      <c r="I81" s="203">
        <f t="shared" si="45"/>
        <v>0</v>
      </c>
      <c r="J81" s="204">
        <v>0</v>
      </c>
      <c r="K81" s="204">
        <v>0</v>
      </c>
      <c r="L81" s="203">
        <f t="shared" si="46"/>
        <v>0</v>
      </c>
    </row>
    <row r="82" spans="1:12" ht="71.400000000000006">
      <c r="B82" s="138" t="s">
        <v>251</v>
      </c>
      <c r="C82" s="202">
        <f t="shared" si="44"/>
        <v>0</v>
      </c>
      <c r="D82" s="202">
        <f t="shared" si="42"/>
        <v>0</v>
      </c>
      <c r="E82" s="203">
        <f t="shared" si="43"/>
        <v>0</v>
      </c>
      <c r="F82" s="109"/>
      <c r="G82" s="204">
        <v>0</v>
      </c>
      <c r="H82" s="204">
        <v>0</v>
      </c>
      <c r="I82" s="203">
        <f t="shared" si="45"/>
        <v>0</v>
      </c>
      <c r="J82" s="204">
        <v>0</v>
      </c>
      <c r="K82" s="204">
        <v>0</v>
      </c>
      <c r="L82" s="203">
        <f t="shared" si="46"/>
        <v>0</v>
      </c>
    </row>
    <row r="83" spans="1:12" ht="51">
      <c r="B83" s="138" t="s">
        <v>247</v>
      </c>
      <c r="C83" s="202">
        <f t="shared" si="44"/>
        <v>0</v>
      </c>
      <c r="D83" s="202">
        <f t="shared" si="42"/>
        <v>0</v>
      </c>
      <c r="E83" s="203">
        <f t="shared" si="43"/>
        <v>0</v>
      </c>
      <c r="F83" s="109"/>
      <c r="G83" s="204">
        <v>0</v>
      </c>
      <c r="H83" s="204">
        <v>0</v>
      </c>
      <c r="I83" s="203">
        <f t="shared" si="45"/>
        <v>0</v>
      </c>
      <c r="J83" s="204">
        <v>0</v>
      </c>
      <c r="K83" s="204">
        <v>0</v>
      </c>
      <c r="L83" s="203">
        <f t="shared" si="46"/>
        <v>0</v>
      </c>
    </row>
    <row r="84" spans="1:12">
      <c r="C84" s="10" t="e">
        <f>IF(C85&lt;&gt;C86,"Eroare!","")</f>
        <v>#REF!</v>
      </c>
      <c r="D84" s="10" t="e">
        <f t="shared" ref="D84:L84" si="47">IF(D85&lt;&gt;D86,"Eroare!","")</f>
        <v>#REF!</v>
      </c>
      <c r="E84" s="10" t="e">
        <f t="shared" si="47"/>
        <v>#REF!</v>
      </c>
      <c r="F84" s="10" t="str">
        <f t="shared" si="47"/>
        <v/>
      </c>
      <c r="G84" s="10" t="e">
        <f t="shared" si="47"/>
        <v>#REF!</v>
      </c>
      <c r="H84" s="10" t="e">
        <f t="shared" si="47"/>
        <v>#REF!</v>
      </c>
      <c r="I84" s="10" t="e">
        <f t="shared" si="47"/>
        <v>#REF!</v>
      </c>
      <c r="J84" s="10" t="e">
        <f t="shared" si="47"/>
        <v>#REF!</v>
      </c>
      <c r="K84" s="10" t="e">
        <f>IF(K85&lt;&gt;K86,"Eroare!","")</f>
        <v>#REF!</v>
      </c>
      <c r="L84" s="10" t="e">
        <f t="shared" si="47"/>
        <v>#REF!</v>
      </c>
    </row>
    <row r="85" spans="1:12" s="179" customFormat="1" ht="14.4">
      <c r="A85" s="177"/>
      <c r="B85" s="178"/>
      <c r="C85" s="205" t="e">
        <f>#REF!</f>
        <v>#REF!</v>
      </c>
      <c r="D85" s="205" t="e">
        <f>#REF!</f>
        <v>#REF!</v>
      </c>
      <c r="E85" s="205" t="e">
        <f>#REF!</f>
        <v>#REF!</v>
      </c>
      <c r="F85" s="205"/>
      <c r="G85" s="205" t="e">
        <f>#REF!</f>
        <v>#REF!</v>
      </c>
      <c r="H85" s="205" t="e">
        <f>#REF!</f>
        <v>#REF!</v>
      </c>
      <c r="I85" s="205" t="e">
        <f>#REF!</f>
        <v>#REF!</v>
      </c>
      <c r="J85" s="205" t="e">
        <f>#REF!</f>
        <v>#REF!</v>
      </c>
      <c r="K85" s="205" t="e">
        <f>#REF!</f>
        <v>#REF!</v>
      </c>
      <c r="L85" s="205" t="e">
        <f>#REF!</f>
        <v>#REF!</v>
      </c>
    </row>
    <row r="86" spans="1:12" s="179" customFormat="1" ht="14.4">
      <c r="A86" s="177"/>
      <c r="B86" s="178" t="s">
        <v>231</v>
      </c>
      <c r="C86" s="205">
        <f>SUM(C87:C92)</f>
        <v>0</v>
      </c>
      <c r="D86" s="205">
        <f t="shared" ref="D86:L86" si="48">SUM(D87:D92)</f>
        <v>0</v>
      </c>
      <c r="E86" s="205">
        <f t="shared" si="48"/>
        <v>0</v>
      </c>
      <c r="F86" s="205"/>
      <c r="G86" s="205">
        <f t="shared" si="48"/>
        <v>0</v>
      </c>
      <c r="H86" s="205">
        <f t="shared" si="48"/>
        <v>0</v>
      </c>
      <c r="I86" s="205">
        <f t="shared" si="48"/>
        <v>0</v>
      </c>
      <c r="J86" s="205">
        <f t="shared" si="48"/>
        <v>0</v>
      </c>
      <c r="K86" s="205">
        <f t="shared" si="48"/>
        <v>0</v>
      </c>
      <c r="L86" s="205">
        <f t="shared" si="48"/>
        <v>0</v>
      </c>
    </row>
    <row r="87" spans="1:12" ht="20.399999999999999">
      <c r="B87" s="176" t="s">
        <v>224</v>
      </c>
      <c r="C87" s="206">
        <f t="shared" si="44"/>
        <v>0</v>
      </c>
      <c r="D87" s="206">
        <f t="shared" si="42"/>
        <v>0</v>
      </c>
      <c r="E87" s="207">
        <f t="shared" si="43"/>
        <v>0</v>
      </c>
      <c r="F87" s="109"/>
      <c r="G87" s="204">
        <v>0</v>
      </c>
      <c r="H87" s="204">
        <v>0</v>
      </c>
      <c r="I87" s="207">
        <f t="shared" si="45"/>
        <v>0</v>
      </c>
      <c r="J87" s="204">
        <v>0</v>
      </c>
      <c r="K87" s="204">
        <v>0</v>
      </c>
      <c r="L87" s="207">
        <f t="shared" si="46"/>
        <v>0</v>
      </c>
    </row>
    <row r="88" spans="1:12" ht="33" customHeight="1">
      <c r="B88" s="94" t="s">
        <v>253</v>
      </c>
      <c r="C88" s="202">
        <f t="shared" ref="C88:D92" si="49">G88+J88</f>
        <v>0</v>
      </c>
      <c r="D88" s="202">
        <f t="shared" si="49"/>
        <v>0</v>
      </c>
      <c r="E88" s="203">
        <f>C88+D88</f>
        <v>0</v>
      </c>
      <c r="F88" s="208"/>
      <c r="G88" s="204">
        <v>0</v>
      </c>
      <c r="H88" s="204">
        <v>0</v>
      </c>
      <c r="I88" s="203">
        <f>G88+H88</f>
        <v>0</v>
      </c>
      <c r="J88" s="204">
        <v>0</v>
      </c>
      <c r="K88" s="204">
        <v>0</v>
      </c>
      <c r="L88" s="203">
        <f>J88+K88</f>
        <v>0</v>
      </c>
    </row>
    <row r="89" spans="1:12" ht="14.4">
      <c r="B89" s="94" t="s">
        <v>253</v>
      </c>
      <c r="C89" s="202">
        <f t="shared" si="49"/>
        <v>0</v>
      </c>
      <c r="D89" s="202">
        <f t="shared" si="49"/>
        <v>0</v>
      </c>
      <c r="E89" s="203">
        <f>C89+D89</f>
        <v>0</v>
      </c>
      <c r="F89" s="208"/>
      <c r="G89" s="204">
        <v>0</v>
      </c>
      <c r="H89" s="204">
        <v>0</v>
      </c>
      <c r="I89" s="203">
        <f>G89+H89</f>
        <v>0</v>
      </c>
      <c r="J89" s="204">
        <v>0</v>
      </c>
      <c r="K89" s="204">
        <v>0</v>
      </c>
      <c r="L89" s="203">
        <f>J89+K89</f>
        <v>0</v>
      </c>
    </row>
    <row r="90" spans="1:12" ht="14.4">
      <c r="B90" s="94" t="s">
        <v>253</v>
      </c>
      <c r="C90" s="202">
        <f t="shared" si="49"/>
        <v>0</v>
      </c>
      <c r="D90" s="202">
        <f t="shared" si="49"/>
        <v>0</v>
      </c>
      <c r="E90" s="203">
        <f>C90+D90</f>
        <v>0</v>
      </c>
      <c r="F90" s="208"/>
      <c r="G90" s="204">
        <v>0</v>
      </c>
      <c r="H90" s="204">
        <v>0</v>
      </c>
      <c r="I90" s="203">
        <f>G90+H90</f>
        <v>0</v>
      </c>
      <c r="J90" s="204">
        <v>0</v>
      </c>
      <c r="K90" s="204">
        <v>0</v>
      </c>
      <c r="L90" s="203">
        <f>J90+K90</f>
        <v>0</v>
      </c>
    </row>
    <row r="91" spans="1:12" ht="14.4">
      <c r="B91" s="94" t="s">
        <v>253</v>
      </c>
      <c r="C91" s="202">
        <f t="shared" si="49"/>
        <v>0</v>
      </c>
      <c r="D91" s="202">
        <f t="shared" si="49"/>
        <v>0</v>
      </c>
      <c r="E91" s="203">
        <f>C91+D91</f>
        <v>0</v>
      </c>
      <c r="F91" s="208"/>
      <c r="G91" s="204">
        <v>0</v>
      </c>
      <c r="H91" s="204">
        <v>0</v>
      </c>
      <c r="I91" s="203">
        <f>G91+H91</f>
        <v>0</v>
      </c>
      <c r="J91" s="204">
        <v>0</v>
      </c>
      <c r="K91" s="204">
        <v>0</v>
      </c>
      <c r="L91" s="203">
        <f>J91+K91</f>
        <v>0</v>
      </c>
    </row>
    <row r="92" spans="1:12" ht="14.4">
      <c r="B92" s="94" t="s">
        <v>253</v>
      </c>
      <c r="C92" s="202">
        <f t="shared" si="49"/>
        <v>0</v>
      </c>
      <c r="D92" s="202">
        <f t="shared" si="49"/>
        <v>0</v>
      </c>
      <c r="E92" s="203">
        <f>C92+D92</f>
        <v>0</v>
      </c>
      <c r="F92" s="208"/>
      <c r="G92" s="204">
        <v>0</v>
      </c>
      <c r="H92" s="204">
        <v>0</v>
      </c>
      <c r="I92" s="203">
        <f>G92+H92</f>
        <v>0</v>
      </c>
      <c r="J92" s="204">
        <v>0</v>
      </c>
      <c r="K92" s="204">
        <v>0</v>
      </c>
      <c r="L92" s="203">
        <f>J92+K92</f>
        <v>0</v>
      </c>
    </row>
    <row r="93" spans="1:12">
      <c r="B93" s="78"/>
      <c r="G93" s="97"/>
      <c r="H93" s="97"/>
      <c r="I93" s="97"/>
      <c r="J93" s="97"/>
      <c r="K93" s="97"/>
      <c r="L93" s="97"/>
    </row>
    <row r="94" spans="1:12">
      <c r="B94" s="78"/>
      <c r="G94" s="97"/>
      <c r="H94" s="97"/>
      <c r="I94" s="97"/>
      <c r="J94" s="97"/>
      <c r="K94" s="97"/>
      <c r="L94" s="97"/>
    </row>
    <row r="95" spans="1:12">
      <c r="B95" s="78"/>
      <c r="G95" s="97"/>
      <c r="H95" s="97"/>
      <c r="I95" s="97"/>
      <c r="J95" s="97"/>
      <c r="K95" s="97"/>
      <c r="L95" s="97"/>
    </row>
    <row r="96" spans="1:12">
      <c r="B96" s="78"/>
      <c r="G96" s="97"/>
      <c r="H96" s="97"/>
      <c r="I96" s="97"/>
      <c r="J96" s="97"/>
      <c r="K96" s="97"/>
      <c r="L96" s="97"/>
    </row>
    <row r="97" spans="2:12">
      <c r="B97" s="78"/>
      <c r="G97" s="97"/>
      <c r="H97" s="97"/>
      <c r="I97" s="97"/>
      <c r="J97" s="97"/>
      <c r="K97" s="97"/>
      <c r="L97" s="97"/>
    </row>
    <row r="98" spans="2:12">
      <c r="B98" s="78"/>
      <c r="G98" s="97"/>
      <c r="H98" s="97"/>
      <c r="I98" s="97"/>
      <c r="J98" s="97"/>
      <c r="K98" s="97"/>
      <c r="L98" s="97"/>
    </row>
    <row r="99" spans="2:12">
      <c r="B99" s="78"/>
      <c r="G99" s="97"/>
      <c r="H99" s="97"/>
      <c r="I99" s="97"/>
      <c r="J99" s="97"/>
      <c r="K99" s="97"/>
      <c r="L99" s="97"/>
    </row>
    <row r="100" spans="2:12">
      <c r="B100" s="78"/>
      <c r="G100" s="97"/>
      <c r="H100" s="97"/>
      <c r="I100" s="97"/>
      <c r="J100" s="97"/>
      <c r="K100" s="97"/>
      <c r="L100" s="97"/>
    </row>
    <row r="101" spans="2:12">
      <c r="B101" s="78"/>
      <c r="G101" s="97"/>
      <c r="H101" s="97"/>
      <c r="I101" s="97"/>
      <c r="J101" s="97"/>
      <c r="K101" s="97"/>
      <c r="L101" s="97"/>
    </row>
    <row r="102" spans="2:12">
      <c r="B102" s="78"/>
      <c r="G102" s="97"/>
      <c r="H102" s="97"/>
      <c r="I102" s="97"/>
      <c r="J102" s="97"/>
      <c r="K102" s="97"/>
      <c r="L102" s="97"/>
    </row>
    <row r="103" spans="2:12">
      <c r="B103" s="78"/>
      <c r="G103" s="97"/>
      <c r="H103" s="97"/>
      <c r="I103" s="97"/>
      <c r="J103" s="97"/>
      <c r="K103" s="97"/>
      <c r="L103" s="97"/>
    </row>
    <row r="104" spans="2:12">
      <c r="B104" s="78"/>
      <c r="G104" s="97"/>
      <c r="H104" s="97"/>
      <c r="I104" s="97"/>
      <c r="J104" s="97"/>
      <c r="K104" s="97"/>
      <c r="L104" s="97"/>
    </row>
    <row r="105" spans="2:12">
      <c r="B105" s="78"/>
      <c r="G105" s="97"/>
      <c r="H105" s="97"/>
      <c r="I105" s="97"/>
      <c r="J105" s="97"/>
      <c r="K105" s="97"/>
      <c r="L105" s="97"/>
    </row>
    <row r="106" spans="2:12">
      <c r="B106" s="78"/>
      <c r="G106" s="97"/>
      <c r="H106" s="97"/>
      <c r="I106" s="97"/>
      <c r="J106" s="97"/>
      <c r="K106" s="97"/>
      <c r="L106" s="97"/>
    </row>
    <row r="107" spans="2:12">
      <c r="B107" s="78"/>
      <c r="G107" s="97"/>
      <c r="H107" s="97"/>
      <c r="I107" s="97"/>
      <c r="J107" s="97"/>
      <c r="K107" s="97"/>
      <c r="L107" s="97"/>
    </row>
    <row r="108" spans="2:12">
      <c r="B108" s="78"/>
      <c r="G108" s="97"/>
      <c r="H108" s="97"/>
      <c r="I108" s="97"/>
      <c r="J108" s="97"/>
      <c r="K108" s="97"/>
      <c r="L108" s="97"/>
    </row>
    <row r="109" spans="2:12">
      <c r="B109" s="78"/>
      <c r="G109" s="97"/>
      <c r="H109" s="97"/>
      <c r="I109" s="97"/>
      <c r="J109" s="97"/>
      <c r="K109" s="97"/>
      <c r="L109" s="97"/>
    </row>
    <row r="110" spans="2:12">
      <c r="B110" s="78"/>
      <c r="G110" s="97"/>
      <c r="H110" s="97"/>
      <c r="I110" s="97"/>
      <c r="J110" s="97"/>
      <c r="K110" s="97"/>
      <c r="L110" s="97"/>
    </row>
    <row r="111" spans="2:12">
      <c r="B111" s="78"/>
      <c r="G111" s="97"/>
      <c r="H111" s="97"/>
      <c r="I111" s="97"/>
      <c r="J111" s="97"/>
      <c r="K111" s="97"/>
      <c r="L111" s="97"/>
    </row>
    <row r="112" spans="2:12">
      <c r="B112" s="78"/>
      <c r="G112" s="97"/>
      <c r="H112" s="97"/>
      <c r="I112" s="97"/>
      <c r="J112" s="97"/>
      <c r="K112" s="97"/>
      <c r="L112" s="97"/>
    </row>
    <row r="113" spans="2:12">
      <c r="B113" s="78"/>
      <c r="G113" s="97"/>
      <c r="H113" s="97"/>
      <c r="I113" s="97"/>
      <c r="J113" s="97"/>
      <c r="K113" s="97"/>
      <c r="L113" s="97"/>
    </row>
    <row r="114" spans="2:12">
      <c r="B114" s="78"/>
    </row>
    <row r="115" spans="2:12">
      <c r="B115" s="78"/>
    </row>
    <row r="116" spans="2:12">
      <c r="B116" s="78"/>
    </row>
    <row r="117" spans="2:12">
      <c r="B117" s="78"/>
    </row>
    <row r="118" spans="2:12">
      <c r="B118" s="78"/>
    </row>
    <row r="119" spans="2:12">
      <c r="B119" s="78"/>
    </row>
    <row r="120" spans="2:12">
      <c r="B120" s="78"/>
    </row>
    <row r="121" spans="2:12">
      <c r="B121" s="78"/>
    </row>
    <row r="122" spans="2:12">
      <c r="B122" s="78"/>
    </row>
    <row r="123" spans="2:12">
      <c r="B123" s="78"/>
    </row>
    <row r="124" spans="2:12">
      <c r="B124" s="78"/>
    </row>
    <row r="125" spans="2:12">
      <c r="B125" s="78"/>
    </row>
    <row r="126" spans="2:12">
      <c r="B126" s="78"/>
    </row>
    <row r="127" spans="2:12">
      <c r="B127" s="78"/>
    </row>
    <row r="128" spans="2:12">
      <c r="B128" s="78"/>
    </row>
    <row r="129" spans="2:2">
      <c r="B129" s="78"/>
    </row>
    <row r="130" spans="2:2">
      <c r="B130" s="78"/>
    </row>
    <row r="131" spans="2:2">
      <c r="B131" s="78"/>
    </row>
    <row r="132" spans="2:2">
      <c r="B132" s="78"/>
    </row>
    <row r="133" spans="2:2">
      <c r="B133" s="78"/>
    </row>
    <row r="134" spans="2:2">
      <c r="B134" s="78"/>
    </row>
    <row r="135" spans="2:2">
      <c r="B135" s="78"/>
    </row>
    <row r="136" spans="2:2">
      <c r="B136" s="78"/>
    </row>
    <row r="137" spans="2:2">
      <c r="B137" s="78"/>
    </row>
    <row r="138" spans="2:2">
      <c r="B138" s="78"/>
    </row>
    <row r="139" spans="2:2">
      <c r="B139" s="78"/>
    </row>
    <row r="140" spans="2:2">
      <c r="B140" s="78"/>
    </row>
    <row r="141" spans="2:2">
      <c r="B141" s="78"/>
    </row>
    <row r="142" spans="2:2">
      <c r="B142" s="78"/>
    </row>
    <row r="143" spans="2:2">
      <c r="B143" s="78"/>
    </row>
    <row r="144" spans="2:2">
      <c r="B144" s="78"/>
    </row>
    <row r="145" spans="2:2">
      <c r="B145" s="78"/>
    </row>
    <row r="146" spans="2:2">
      <c r="B146" s="78"/>
    </row>
    <row r="147" spans="2:2">
      <c r="B147" s="78"/>
    </row>
    <row r="148" spans="2:2">
      <c r="B148" s="78"/>
    </row>
    <row r="149" spans="2:2">
      <c r="B149" s="78"/>
    </row>
    <row r="150" spans="2:2">
      <c r="B150" s="78"/>
    </row>
    <row r="151" spans="2:2">
      <c r="B151" s="78"/>
    </row>
    <row r="152" spans="2:2">
      <c r="B152" s="78"/>
    </row>
    <row r="153" spans="2:2">
      <c r="B153" s="78"/>
    </row>
    <row r="154" spans="2:2">
      <c r="B154" s="78"/>
    </row>
    <row r="155" spans="2:2">
      <c r="B155" s="78"/>
    </row>
  </sheetData>
  <mergeCells count="24">
    <mergeCell ref="A67:B67"/>
    <mergeCell ref="A68:E68"/>
    <mergeCell ref="A43:E43"/>
    <mergeCell ref="A60:E60"/>
    <mergeCell ref="A59:B59"/>
    <mergeCell ref="A63:B63"/>
    <mergeCell ref="A64:E64"/>
    <mergeCell ref="A47:B47"/>
    <mergeCell ref="A71:B71"/>
    <mergeCell ref="A72:B72"/>
    <mergeCell ref="A73:B73"/>
    <mergeCell ref="A1:E1"/>
    <mergeCell ref="A2:E2"/>
    <mergeCell ref="A3:E3"/>
    <mergeCell ref="A48:E48"/>
    <mergeCell ref="A4:E4"/>
    <mergeCell ref="A5:A6"/>
    <mergeCell ref="B5:B6"/>
    <mergeCell ref="A8:E8"/>
    <mergeCell ref="A13:B13"/>
    <mergeCell ref="A14:E14"/>
    <mergeCell ref="A16:B16"/>
    <mergeCell ref="A17:E17"/>
    <mergeCell ref="A42:B42"/>
  </mergeCells>
  <phoneticPr fontId="3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10"/>
  <dimension ref="A1:O52"/>
  <sheetViews>
    <sheetView showGridLines="0" topLeftCell="A7" zoomScale="85" zoomScaleNormal="85" workbookViewId="0">
      <selection activeCell="J37" sqref="J37"/>
    </sheetView>
  </sheetViews>
  <sheetFormatPr defaultColWidth="9.109375" defaultRowHeight="12"/>
  <cols>
    <col min="1" max="1" width="7.5546875" style="63" customWidth="1"/>
    <col min="2" max="2" width="50.6640625" style="61" customWidth="1"/>
    <col min="3" max="3" width="12.6640625" style="62" customWidth="1"/>
    <col min="4" max="4" width="11.33203125" style="62" customWidth="1"/>
    <col min="5" max="9" width="12.6640625" style="62" customWidth="1"/>
    <col min="10" max="10" width="26.33203125" style="192" customWidth="1"/>
    <col min="11" max="11" width="32.33203125" style="192" customWidth="1"/>
    <col min="12" max="12" width="37.88671875" style="52" customWidth="1"/>
    <col min="13" max="16384" width="9.109375" style="52"/>
  </cols>
  <sheetData>
    <row r="1" spans="1:12">
      <c r="A1" s="323" t="s">
        <v>297</v>
      </c>
      <c r="B1" s="323"/>
      <c r="C1" s="323"/>
      <c r="D1" s="323"/>
      <c r="E1" s="323"/>
      <c r="F1" s="323"/>
      <c r="G1" s="323"/>
      <c r="H1" s="323"/>
      <c r="I1" s="323"/>
    </row>
    <row r="2" spans="1:12">
      <c r="A2" s="53"/>
      <c r="B2" s="54"/>
      <c r="C2" s="55"/>
      <c r="D2" s="55"/>
      <c r="E2" s="55"/>
      <c r="F2" s="55"/>
      <c r="G2" s="55"/>
      <c r="H2" s="55"/>
      <c r="I2" s="55"/>
    </row>
    <row r="3" spans="1:12">
      <c r="A3" s="331" t="s">
        <v>8</v>
      </c>
      <c r="B3" s="329" t="s">
        <v>9</v>
      </c>
      <c r="C3" s="324" t="s">
        <v>10</v>
      </c>
      <c r="D3" s="324"/>
      <c r="E3" s="327" t="s">
        <v>47</v>
      </c>
      <c r="F3" s="324" t="s">
        <v>11</v>
      </c>
      <c r="G3" s="324"/>
      <c r="H3" s="327" t="s">
        <v>48</v>
      </c>
      <c r="I3" s="327" t="s">
        <v>4</v>
      </c>
      <c r="J3" s="190"/>
      <c r="K3" s="190"/>
      <c r="L3" s="52" t="s">
        <v>212</v>
      </c>
    </row>
    <row r="4" spans="1:12" ht="96">
      <c r="A4" s="332"/>
      <c r="B4" s="330"/>
      <c r="C4" s="169" t="s">
        <v>72</v>
      </c>
      <c r="D4" s="169" t="s">
        <v>73</v>
      </c>
      <c r="E4" s="328"/>
      <c r="F4" s="169" t="s">
        <v>74</v>
      </c>
      <c r="G4" s="169" t="s">
        <v>75</v>
      </c>
      <c r="H4" s="328"/>
      <c r="I4" s="328"/>
      <c r="J4" s="187" t="s">
        <v>157</v>
      </c>
      <c r="K4" s="187" t="s">
        <v>158</v>
      </c>
    </row>
    <row r="5" spans="1:12">
      <c r="A5" s="56" t="s">
        <v>36</v>
      </c>
      <c r="B5" s="325" t="s">
        <v>123</v>
      </c>
      <c r="C5" s="326"/>
      <c r="D5" s="326"/>
      <c r="E5" s="326"/>
      <c r="F5" s="326"/>
      <c r="G5" s="326"/>
      <c r="H5" s="326"/>
      <c r="I5" s="326"/>
      <c r="J5" s="190"/>
      <c r="K5" s="190"/>
    </row>
    <row r="6" spans="1:12" ht="36">
      <c r="A6" s="56" t="s">
        <v>117</v>
      </c>
      <c r="B6" s="57" t="str">
        <f>'3 Foaie calcul'!B9</f>
        <v>Obţinerea terenului</v>
      </c>
      <c r="C6" s="58">
        <f>'3 Foaie calcul'!G9</f>
        <v>0</v>
      </c>
      <c r="D6" s="58">
        <f>'3 Foaie calcul'!H9</f>
        <v>0</v>
      </c>
      <c r="E6" s="58">
        <f>'3 Foaie calcul'!I9</f>
        <v>0</v>
      </c>
      <c r="F6" s="58">
        <f>'3 Foaie calcul'!J9</f>
        <v>0</v>
      </c>
      <c r="G6" s="58">
        <f>'3 Foaie calcul'!K9</f>
        <v>0</v>
      </c>
      <c r="H6" s="58">
        <f>'3 Foaie calcul'!L9</f>
        <v>0</v>
      </c>
      <c r="I6" s="58">
        <f>E6+H6</f>
        <v>0</v>
      </c>
      <c r="J6" s="188" t="s">
        <v>263</v>
      </c>
      <c r="K6" s="188" t="s">
        <v>262</v>
      </c>
      <c r="L6" s="111" t="str">
        <f>IF(E6&gt;SUM(C45*10%),"!!! Cheltuiala depaseste 10% din valoarea totala eligibila a proiectului","")</f>
        <v/>
      </c>
    </row>
    <row r="7" spans="1:12">
      <c r="A7" s="56" t="s">
        <v>118</v>
      </c>
      <c r="B7" s="57" t="str">
        <f>'3 Foaie calcul'!B10</f>
        <v>Amenajarea terenului</v>
      </c>
      <c r="C7" s="58">
        <f>'3 Foaie calcul'!G10</f>
        <v>0</v>
      </c>
      <c r="D7" s="58">
        <f>'3 Foaie calcul'!H10</f>
        <v>0</v>
      </c>
      <c r="E7" s="58">
        <f>'3 Foaie calcul'!I10</f>
        <v>0</v>
      </c>
      <c r="F7" s="58">
        <f>'3 Foaie calcul'!J10</f>
        <v>0</v>
      </c>
      <c r="G7" s="58">
        <f>'3 Foaie calcul'!K10</f>
        <v>0</v>
      </c>
      <c r="H7" s="58">
        <f>'3 Foaie calcul'!L10</f>
        <v>0</v>
      </c>
      <c r="I7" s="58">
        <f>E7+H7</f>
        <v>0</v>
      </c>
      <c r="J7" s="188" t="s">
        <v>264</v>
      </c>
      <c r="K7" s="188" t="s">
        <v>265</v>
      </c>
    </row>
    <row r="8" spans="1:12" ht="24">
      <c r="A8" s="56" t="s">
        <v>119</v>
      </c>
      <c r="B8" s="57" t="str">
        <f>'3 Foaie calcul'!B11</f>
        <v>Amenajări pentru protecţia mediului şi aducerea terenului la starea iniţială</v>
      </c>
      <c r="C8" s="58">
        <f>'3 Foaie calcul'!G11</f>
        <v>0</v>
      </c>
      <c r="D8" s="58">
        <f>'3 Foaie calcul'!H11</f>
        <v>0</v>
      </c>
      <c r="E8" s="58">
        <f>'3 Foaie calcul'!I11</f>
        <v>0</v>
      </c>
      <c r="F8" s="58">
        <f>'3 Foaie calcul'!J11</f>
        <v>0</v>
      </c>
      <c r="G8" s="58">
        <f>'3 Foaie calcul'!K11</f>
        <v>0</v>
      </c>
      <c r="H8" s="58">
        <f>'3 Foaie calcul'!L11</f>
        <v>0</v>
      </c>
      <c r="I8" s="58">
        <f>E8+H8</f>
        <v>0</v>
      </c>
      <c r="J8" s="188" t="s">
        <v>264</v>
      </c>
      <c r="K8" s="188" t="s">
        <v>266</v>
      </c>
    </row>
    <row r="9" spans="1:12" ht="24">
      <c r="A9" s="56" t="s">
        <v>121</v>
      </c>
      <c r="B9" s="57" t="str">
        <f>'3 Foaie calcul'!B12</f>
        <v>Cheltuieli pentru relocarea/protecţia utilităţilor</v>
      </c>
      <c r="C9" s="58">
        <f>'3 Foaie calcul'!G12</f>
        <v>0</v>
      </c>
      <c r="D9" s="58">
        <f>'3 Foaie calcul'!H12</f>
        <v>0</v>
      </c>
      <c r="E9" s="58">
        <f>'3 Foaie calcul'!I12</f>
        <v>0</v>
      </c>
      <c r="F9" s="58">
        <f>'3 Foaie calcul'!J12</f>
        <v>0</v>
      </c>
      <c r="G9" s="58">
        <f>'3 Foaie calcul'!K12</f>
        <v>0</v>
      </c>
      <c r="H9" s="58">
        <f>'3 Foaie calcul'!L12</f>
        <v>0</v>
      </c>
      <c r="I9" s="58">
        <f>E9+H9</f>
        <v>0</v>
      </c>
      <c r="J9" s="188" t="s">
        <v>264</v>
      </c>
      <c r="K9" s="188" t="s">
        <v>267</v>
      </c>
    </row>
    <row r="10" spans="1:12" s="53" customFormat="1">
      <c r="A10" s="65"/>
      <c r="B10" s="66" t="s">
        <v>15</v>
      </c>
      <c r="C10" s="67">
        <f>SUM(C6:C9)</f>
        <v>0</v>
      </c>
      <c r="D10" s="67">
        <f t="shared" ref="D10:I10" si="0">SUM(D6:D9)</f>
        <v>0</v>
      </c>
      <c r="E10" s="67">
        <f t="shared" si="0"/>
        <v>0</v>
      </c>
      <c r="F10" s="67">
        <f t="shared" si="0"/>
        <v>0</v>
      </c>
      <c r="G10" s="67">
        <f t="shared" si="0"/>
        <v>0</v>
      </c>
      <c r="H10" s="67">
        <f t="shared" si="0"/>
        <v>0</v>
      </c>
      <c r="I10" s="67">
        <f t="shared" si="0"/>
        <v>0</v>
      </c>
      <c r="J10" s="190"/>
      <c r="K10" s="190"/>
    </row>
    <row r="11" spans="1:12" hidden="1">
      <c r="A11" s="56" t="s">
        <v>37</v>
      </c>
      <c r="B11" s="318" t="s">
        <v>159</v>
      </c>
      <c r="C11" s="319"/>
      <c r="D11" s="319"/>
      <c r="E11" s="319"/>
      <c r="F11" s="319"/>
      <c r="G11" s="319"/>
      <c r="H11" s="319"/>
      <c r="I11" s="319"/>
      <c r="J11" s="190"/>
      <c r="K11" s="190"/>
    </row>
    <row r="12" spans="1:12" ht="24" hidden="1">
      <c r="A12" s="59" t="s">
        <v>16</v>
      </c>
      <c r="B12" s="51" t="str">
        <f>'3 Foaie calcul'!B15</f>
        <v>Cheltuieli pentru asigurarea utilităţilor necesare obiectivului de investiţii</v>
      </c>
      <c r="C12" s="58">
        <f>'3 Foaie calcul'!G15</f>
        <v>0</v>
      </c>
      <c r="D12" s="58">
        <f>'3 Foaie calcul'!H15</f>
        <v>0</v>
      </c>
      <c r="E12" s="58">
        <f>C12+D12</f>
        <v>0</v>
      </c>
      <c r="F12" s="58">
        <f>'3 Foaie calcul'!J15</f>
        <v>0</v>
      </c>
      <c r="G12" s="58">
        <f>'3 Foaie calcul'!K15</f>
        <v>0</v>
      </c>
      <c r="H12" s="58">
        <f>F12+G12</f>
        <v>0</v>
      </c>
      <c r="I12" s="58">
        <f>E12+H12</f>
        <v>0</v>
      </c>
      <c r="J12" s="190">
        <v>13</v>
      </c>
      <c r="K12" s="190">
        <v>40</v>
      </c>
    </row>
    <row r="13" spans="1:12" s="53" customFormat="1" hidden="1">
      <c r="A13" s="65"/>
      <c r="B13" s="66" t="s">
        <v>17</v>
      </c>
      <c r="C13" s="67">
        <f>SUM(C12:C12)</f>
        <v>0</v>
      </c>
      <c r="D13" s="67">
        <f>SUM(D12:D12)</f>
        <v>0</v>
      </c>
      <c r="E13" s="67">
        <f>C13+D13</f>
        <v>0</v>
      </c>
      <c r="F13" s="67">
        <f>SUM(F12:F12)</f>
        <v>0</v>
      </c>
      <c r="G13" s="67">
        <f>SUM(G12:G12)</f>
        <v>0</v>
      </c>
      <c r="H13" s="67">
        <f>F13+G13</f>
        <v>0</v>
      </c>
      <c r="I13" s="67">
        <f>E13+H13</f>
        <v>0</v>
      </c>
      <c r="J13" s="190"/>
      <c r="K13" s="190"/>
    </row>
    <row r="14" spans="1:12">
      <c r="A14" s="56" t="s">
        <v>37</v>
      </c>
      <c r="B14" s="318" t="s">
        <v>39</v>
      </c>
      <c r="C14" s="319"/>
      <c r="D14" s="319"/>
      <c r="E14" s="319"/>
      <c r="F14" s="319"/>
      <c r="G14" s="319"/>
      <c r="H14" s="319"/>
      <c r="I14" s="319"/>
      <c r="J14" s="190"/>
      <c r="K14" s="190"/>
    </row>
    <row r="15" spans="1:12">
      <c r="A15" s="79" t="str">
        <f>'3 Foaie calcul'!A18</f>
        <v>2.1.</v>
      </c>
      <c r="B15" s="51" t="str">
        <f>'3 Foaie calcul'!B19</f>
        <v>Studii de teren</v>
      </c>
      <c r="C15" s="58">
        <f>'3 Foaie calcul'!G18</f>
        <v>0</v>
      </c>
      <c r="D15" s="58">
        <f>'3 Foaie calcul'!H18</f>
        <v>0</v>
      </c>
      <c r="E15" s="58">
        <f>'3 Foaie calcul'!I18</f>
        <v>0</v>
      </c>
      <c r="F15" s="58">
        <f>'3 Foaie calcul'!J18</f>
        <v>0</v>
      </c>
      <c r="G15" s="58">
        <f>'3 Foaie calcul'!K18</f>
        <v>0</v>
      </c>
      <c r="H15" s="58">
        <f>'3 Foaie calcul'!L18</f>
        <v>0</v>
      </c>
      <c r="I15" s="58">
        <f>E15+H15</f>
        <v>0</v>
      </c>
      <c r="J15" s="188" t="s">
        <v>268</v>
      </c>
      <c r="K15" s="188" t="s">
        <v>269</v>
      </c>
    </row>
    <row r="16" spans="1:12" ht="36.75" customHeight="1">
      <c r="A16" s="79" t="str">
        <f>'3 Foaie calcul'!A22</f>
        <v xml:space="preserve">2.2. </v>
      </c>
      <c r="B16" s="51" t="str">
        <f>'3 Foaie calcul'!B22</f>
        <v>Documentaţii-suport şi cheltuieli pentru obţinerea de avize, acorduri şi autorizaţii</v>
      </c>
      <c r="C16" s="58">
        <f>'3 Foaie calcul'!G22</f>
        <v>0</v>
      </c>
      <c r="D16" s="58">
        <f>'3 Foaie calcul'!H22</f>
        <v>0</v>
      </c>
      <c r="E16" s="58">
        <f>'3 Foaie calcul'!I22</f>
        <v>0</v>
      </c>
      <c r="F16" s="58">
        <f>'3 Foaie calcul'!J22</f>
        <v>0</v>
      </c>
      <c r="G16" s="58">
        <f>'3 Foaie calcul'!K22</f>
        <v>0</v>
      </c>
      <c r="H16" s="58">
        <f>'3 Foaie calcul'!L22</f>
        <v>0</v>
      </c>
      <c r="I16" s="58">
        <f>E16+H16</f>
        <v>0</v>
      </c>
      <c r="J16" s="188" t="s">
        <v>268</v>
      </c>
      <c r="K16" s="188" t="s">
        <v>270</v>
      </c>
    </row>
    <row r="17" spans="1:12" s="184" customFormat="1" ht="156">
      <c r="A17" s="182" t="str">
        <f>'3 Foaie calcul'!A23</f>
        <v>2.3.</v>
      </c>
      <c r="B17" s="185" t="str">
        <f>'3 Foaie calcul'!B23</f>
        <v>Proiectare</v>
      </c>
      <c r="C17" s="183">
        <f>'3 Foaie calcul'!G23</f>
        <v>0</v>
      </c>
      <c r="D17" s="183">
        <f>'3 Foaie calcul'!H23</f>
        <v>0</v>
      </c>
      <c r="E17" s="183">
        <f>'3 Foaie calcul'!I23</f>
        <v>0</v>
      </c>
      <c r="F17" s="183">
        <f>'3 Foaie calcul'!J23</f>
        <v>0</v>
      </c>
      <c r="G17" s="183">
        <f>'3 Foaie calcul'!K23</f>
        <v>0</v>
      </c>
      <c r="H17" s="183">
        <f>'3 Foaie calcul'!L23</f>
        <v>0</v>
      </c>
      <c r="I17" s="183">
        <f>E17+H17</f>
        <v>0</v>
      </c>
      <c r="J17" s="188" t="s">
        <v>268</v>
      </c>
      <c r="K17" s="189" t="s">
        <v>282</v>
      </c>
    </row>
    <row r="18" spans="1:12" ht="36">
      <c r="A18" s="79" t="str">
        <f>'3 Foaie calcul'!A30</f>
        <v>2.4.</v>
      </c>
      <c r="B18" s="79" t="str">
        <f>'3 Foaie calcul'!B30</f>
        <v>Consultanţă</v>
      </c>
      <c r="C18" s="58">
        <f>'3 Foaie calcul'!G30-'3 Foaie calcul'!G35</f>
        <v>0</v>
      </c>
      <c r="D18" s="58">
        <f>'3 Foaie calcul'!H30-'3 Foaie calcul'!H35</f>
        <v>0</v>
      </c>
      <c r="E18" s="58">
        <f>'3 Foaie calcul'!I30-'3 Foaie calcul'!I35</f>
        <v>0</v>
      </c>
      <c r="F18" s="58">
        <f>'3 Foaie calcul'!J30-'3 Foaie calcul'!J35</f>
        <v>0</v>
      </c>
      <c r="G18" s="58">
        <f>'3 Foaie calcul'!K30-'3 Foaie calcul'!K35</f>
        <v>0</v>
      </c>
      <c r="H18" s="58">
        <f>'3 Foaie calcul'!L30-'3 Foaie calcul'!L35</f>
        <v>0</v>
      </c>
      <c r="I18" s="58">
        <f>E18+H18</f>
        <v>0</v>
      </c>
      <c r="J18" s="188" t="s">
        <v>268</v>
      </c>
      <c r="K18" s="189" t="s">
        <v>276</v>
      </c>
    </row>
    <row r="19" spans="1:12" ht="60">
      <c r="A19" s="79" t="str">
        <f>'3 Foaie calcul'!A36</f>
        <v>2.5.</v>
      </c>
      <c r="B19" s="79" t="str">
        <f>'3 Foaie calcul'!B36</f>
        <v>Asistenţă tehnică</v>
      </c>
      <c r="C19" s="58">
        <f>'3 Foaie calcul'!G36</f>
        <v>0</v>
      </c>
      <c r="D19" s="58">
        <f>'3 Foaie calcul'!H36</f>
        <v>0</v>
      </c>
      <c r="E19" s="58">
        <f>'3 Foaie calcul'!I36</f>
        <v>0</v>
      </c>
      <c r="F19" s="58">
        <f>'3 Foaie calcul'!J36</f>
        <v>0</v>
      </c>
      <c r="G19" s="58">
        <f>'3 Foaie calcul'!K36</f>
        <v>0</v>
      </c>
      <c r="H19" s="58">
        <f>'3 Foaie calcul'!L36</f>
        <v>0</v>
      </c>
      <c r="I19" s="58">
        <f>E19+H19</f>
        <v>0</v>
      </c>
      <c r="J19" s="188" t="s">
        <v>268</v>
      </c>
      <c r="K19" s="189" t="s">
        <v>315</v>
      </c>
    </row>
    <row r="20" spans="1:12" s="53" customFormat="1">
      <c r="A20" s="65"/>
      <c r="B20" s="66" t="s">
        <v>17</v>
      </c>
      <c r="C20" s="67">
        <f t="shared" ref="C20:I20" si="1">SUM(C15:C19)</f>
        <v>0</v>
      </c>
      <c r="D20" s="67">
        <f t="shared" si="1"/>
        <v>0</v>
      </c>
      <c r="E20" s="67">
        <f t="shared" si="1"/>
        <v>0</v>
      </c>
      <c r="F20" s="67">
        <f t="shared" si="1"/>
        <v>0</v>
      </c>
      <c r="G20" s="67">
        <f t="shared" si="1"/>
        <v>0</v>
      </c>
      <c r="H20" s="67">
        <f t="shared" si="1"/>
        <v>0</v>
      </c>
      <c r="I20" s="67">
        <f t="shared" si="1"/>
        <v>0</v>
      </c>
      <c r="J20" s="190"/>
      <c r="K20" s="190"/>
      <c r="L20" s="111" t="str">
        <f>IF(E20&gt;SUM(E25*10%),"!!! Cheltuiala depaseste 10% din valoarea cheltuielilor eligibile cap. 3","")</f>
        <v/>
      </c>
    </row>
    <row r="21" spans="1:12">
      <c r="A21" s="56" t="s">
        <v>38</v>
      </c>
      <c r="B21" s="318" t="s">
        <v>41</v>
      </c>
      <c r="C21" s="319"/>
      <c r="D21" s="319"/>
      <c r="E21" s="319"/>
      <c r="F21" s="319"/>
      <c r="G21" s="319"/>
      <c r="H21" s="319"/>
      <c r="I21" s="319"/>
      <c r="J21" s="190"/>
      <c r="K21" s="190"/>
    </row>
    <row r="22" spans="1:12" ht="48">
      <c r="A22" s="79" t="str">
        <f>'3 Foaie calcul'!A44</f>
        <v>3.1.</v>
      </c>
      <c r="B22" s="57" t="str">
        <f>'3 Foaie calcul'!B44</f>
        <v>Construcţii şi instalaţii</v>
      </c>
      <c r="C22" s="58">
        <f>'3 Foaie calcul'!G44</f>
        <v>0</v>
      </c>
      <c r="D22" s="58">
        <f>'3 Foaie calcul'!H44</f>
        <v>0</v>
      </c>
      <c r="E22" s="58">
        <f>'3 Foaie calcul'!I44</f>
        <v>0</v>
      </c>
      <c r="F22" s="58">
        <f>'3 Foaie calcul'!J44</f>
        <v>0</v>
      </c>
      <c r="G22" s="58">
        <f>'3 Foaie calcul'!K44</f>
        <v>0</v>
      </c>
      <c r="H22" s="58">
        <f>'3 Foaie calcul'!L44</f>
        <v>0</v>
      </c>
      <c r="I22" s="58">
        <f>E22+H22</f>
        <v>0</v>
      </c>
      <c r="J22" s="190" t="s">
        <v>271</v>
      </c>
      <c r="K22" s="189" t="s">
        <v>283</v>
      </c>
    </row>
    <row r="23" spans="1:12" ht="90" customHeight="1">
      <c r="A23" s="79" t="str">
        <f>'3 Foaie calcul'!A45</f>
        <v>3.2.</v>
      </c>
      <c r="B23" s="57" t="str">
        <f>'3 Foaie calcul'!B45</f>
        <v>Dotări</v>
      </c>
      <c r="C23" s="58">
        <f>'3 Foaie calcul'!G45</f>
        <v>0</v>
      </c>
      <c r="D23" s="58">
        <f>'3 Foaie calcul'!H45</f>
        <v>0</v>
      </c>
      <c r="E23" s="58">
        <f>'3 Foaie calcul'!I45</f>
        <v>0</v>
      </c>
      <c r="F23" s="58">
        <f>'3 Foaie calcul'!J45</f>
        <v>0</v>
      </c>
      <c r="G23" s="58">
        <f>'3 Foaie calcul'!K45</f>
        <v>0</v>
      </c>
      <c r="H23" s="58">
        <f>'3 Foaie calcul'!L45</f>
        <v>0</v>
      </c>
      <c r="I23" s="58">
        <f>E23+H23</f>
        <v>0</v>
      </c>
      <c r="J23" s="199" t="s">
        <v>273</v>
      </c>
      <c r="K23" s="189" t="s">
        <v>272</v>
      </c>
    </row>
    <row r="24" spans="1:12" ht="33.75" customHeight="1">
      <c r="A24" s="79" t="str">
        <f>'3 Foaie calcul'!A46</f>
        <v xml:space="preserve">3.3. </v>
      </c>
      <c r="B24" s="57" t="str">
        <f>'3 Foaie calcul'!B46</f>
        <v>Active necorporale</v>
      </c>
      <c r="C24" s="58">
        <f>'3 Foaie calcul'!G46</f>
        <v>0</v>
      </c>
      <c r="D24" s="58">
        <f>'3 Foaie calcul'!H46</f>
        <v>0</v>
      </c>
      <c r="E24" s="58">
        <f>'3 Foaie calcul'!I46</f>
        <v>0</v>
      </c>
      <c r="F24" s="58">
        <f>'3 Foaie calcul'!J46</f>
        <v>0</v>
      </c>
      <c r="G24" s="58">
        <f>'3 Foaie calcul'!K46</f>
        <v>0</v>
      </c>
      <c r="H24" s="58">
        <f>'3 Foaie calcul'!L46</f>
        <v>0</v>
      </c>
      <c r="I24" s="58">
        <f>E24+H24</f>
        <v>0</v>
      </c>
      <c r="J24" s="189" t="s">
        <v>275</v>
      </c>
      <c r="K24" s="190" t="s">
        <v>274</v>
      </c>
    </row>
    <row r="25" spans="1:12" s="53" customFormat="1">
      <c r="A25" s="65"/>
      <c r="B25" s="66" t="s">
        <v>205</v>
      </c>
      <c r="C25" s="67">
        <f t="shared" ref="C25:I25" si="2">SUM(C22:C24)</f>
        <v>0</v>
      </c>
      <c r="D25" s="67">
        <f t="shared" si="2"/>
        <v>0</v>
      </c>
      <c r="E25" s="67">
        <f t="shared" si="2"/>
        <v>0</v>
      </c>
      <c r="F25" s="67">
        <f t="shared" si="2"/>
        <v>0</v>
      </c>
      <c r="G25" s="67">
        <f t="shared" si="2"/>
        <v>0</v>
      </c>
      <c r="H25" s="67">
        <f t="shared" si="2"/>
        <v>0</v>
      </c>
      <c r="I25" s="67">
        <f t="shared" si="2"/>
        <v>0</v>
      </c>
      <c r="J25" s="190"/>
      <c r="K25" s="190"/>
    </row>
    <row r="26" spans="1:12">
      <c r="A26" s="56" t="s">
        <v>40</v>
      </c>
      <c r="B26" s="318" t="s">
        <v>43</v>
      </c>
      <c r="C26" s="319"/>
      <c r="D26" s="319"/>
      <c r="E26" s="319"/>
      <c r="F26" s="319"/>
      <c r="G26" s="319"/>
      <c r="H26" s="319"/>
      <c r="I26" s="319"/>
      <c r="J26" s="190"/>
      <c r="K26" s="190"/>
    </row>
    <row r="27" spans="1:12" ht="60">
      <c r="A27" s="79" t="str">
        <f>'3 Foaie calcul'!A49</f>
        <v>4.1.</v>
      </c>
      <c r="B27" s="57" t="str">
        <f>'3 Foaie calcul'!B49</f>
        <v>Organizare de şantier</v>
      </c>
      <c r="C27" s="58">
        <f>'3 Foaie calcul'!G49</f>
        <v>0</v>
      </c>
      <c r="D27" s="58">
        <f>'3 Foaie calcul'!H49</f>
        <v>0</v>
      </c>
      <c r="E27" s="58">
        <f>'3 Foaie calcul'!I49</f>
        <v>0</v>
      </c>
      <c r="F27" s="58">
        <f>'3 Foaie calcul'!J49</f>
        <v>0</v>
      </c>
      <c r="G27" s="58">
        <f>'3 Foaie calcul'!K49</f>
        <v>0</v>
      </c>
      <c r="H27" s="58">
        <f>'3 Foaie calcul'!L49</f>
        <v>0</v>
      </c>
      <c r="I27" s="58">
        <f>E27+H27</f>
        <v>0</v>
      </c>
      <c r="J27" s="190" t="s">
        <v>264</v>
      </c>
      <c r="K27" s="189" t="s">
        <v>277</v>
      </c>
    </row>
    <row r="28" spans="1:12" ht="120">
      <c r="A28" s="79" t="str">
        <f>'3 Foaie calcul'!A52</f>
        <v>4.2.</v>
      </c>
      <c r="B28" s="57" t="str">
        <f>'3 Foaie calcul'!B52</f>
        <v>Comisioane, cote, taxe, costul creditului</v>
      </c>
      <c r="C28" s="58">
        <f>'3 Foaie calcul'!G52</f>
        <v>0</v>
      </c>
      <c r="D28" s="58">
        <f>'3 Foaie calcul'!H52</f>
        <v>0</v>
      </c>
      <c r="E28" s="58">
        <f>'3 Foaie calcul'!I52</f>
        <v>0</v>
      </c>
      <c r="F28" s="58">
        <f>'3 Foaie calcul'!J52</f>
        <v>0</v>
      </c>
      <c r="G28" s="58">
        <f>'3 Foaie calcul'!K52</f>
        <v>0</v>
      </c>
      <c r="H28" s="58">
        <f>'3 Foaie calcul'!L52</f>
        <v>0</v>
      </c>
      <c r="I28" s="58">
        <f>E28+H28</f>
        <v>0</v>
      </c>
      <c r="J28" s="190" t="s">
        <v>278</v>
      </c>
      <c r="K28" s="189" t="s">
        <v>288</v>
      </c>
    </row>
    <row r="29" spans="1:12">
      <c r="A29" s="79" t="str">
        <f>'3 Foaie calcul'!A58</f>
        <v>4.3.</v>
      </c>
      <c r="B29" s="57" t="str">
        <f>'3 Foaie calcul'!B58</f>
        <v>Cheltuieli diverse şi neprevăzute</v>
      </c>
      <c r="C29" s="58">
        <f>'3 Foaie calcul'!G58</f>
        <v>0</v>
      </c>
      <c r="D29" s="58">
        <f>'3 Foaie calcul'!H58</f>
        <v>0</v>
      </c>
      <c r="E29" s="58">
        <f>'3 Foaie calcul'!I58</f>
        <v>0</v>
      </c>
      <c r="F29" s="58">
        <f>'3 Foaie calcul'!J58</f>
        <v>0</v>
      </c>
      <c r="G29" s="58">
        <f>'3 Foaie calcul'!K58</f>
        <v>0</v>
      </c>
      <c r="H29" s="58">
        <f>'3 Foaie calcul'!L58</f>
        <v>0</v>
      </c>
      <c r="I29" s="58">
        <f>E29+H29</f>
        <v>0</v>
      </c>
      <c r="J29" s="190" t="s">
        <v>264</v>
      </c>
      <c r="K29" s="190" t="s">
        <v>279</v>
      </c>
      <c r="L29" s="111" t="str">
        <f>IF(E29&gt;SUM((E25+E7+E8+E9)*10%),"!!! Cheltuiala depaseste 10% din valoarea cheltuielilor eligibile cap. 3","")</f>
        <v/>
      </c>
    </row>
    <row r="30" spans="1:12" s="53" customFormat="1">
      <c r="A30" s="65"/>
      <c r="B30" s="66" t="s">
        <v>18</v>
      </c>
      <c r="C30" s="67">
        <f>SUM(C27:C29)</f>
        <v>0</v>
      </c>
      <c r="D30" s="67">
        <f>SUM(D27:D29)</f>
        <v>0</v>
      </c>
      <c r="E30" s="67">
        <f>C30+D30</f>
        <v>0</v>
      </c>
      <c r="F30" s="67">
        <f>SUM(F27:F29)</f>
        <v>0</v>
      </c>
      <c r="G30" s="67">
        <f>SUM(G27:G29)</f>
        <v>0</v>
      </c>
      <c r="H30" s="67">
        <f>F30+G30</f>
        <v>0</v>
      </c>
      <c r="I30" s="67">
        <f>E30+H30</f>
        <v>0</v>
      </c>
      <c r="J30" s="190"/>
      <c r="K30" s="190"/>
    </row>
    <row r="31" spans="1:12">
      <c r="A31" s="56" t="s">
        <v>42</v>
      </c>
      <c r="B31" s="318" t="str">
        <f>'3 Foaie calcul'!B61</f>
        <v>Cheltuieli pentru informare şi publicitate</v>
      </c>
      <c r="C31" s="319"/>
      <c r="D31" s="319"/>
      <c r="E31" s="319"/>
      <c r="F31" s="319"/>
      <c r="G31" s="319"/>
      <c r="H31" s="319"/>
      <c r="I31" s="319"/>
      <c r="J31" s="190"/>
      <c r="K31" s="190"/>
    </row>
    <row r="32" spans="1:12" ht="39.75" customHeight="1">
      <c r="A32" s="59" t="s">
        <v>207</v>
      </c>
      <c r="B32" s="57" t="str">
        <f>'3 Foaie calcul'!B62</f>
        <v xml:space="preserve">Cheltuieli cu activitățile obligatorii de informare și publicitate aferente proiectului  </v>
      </c>
      <c r="C32" s="58">
        <f>'3 Foaie calcul'!G62</f>
        <v>0</v>
      </c>
      <c r="D32" s="58">
        <f>'3 Foaie calcul'!H62</f>
        <v>0</v>
      </c>
      <c r="E32" s="58">
        <f>'3 Foaie calcul'!I62</f>
        <v>0</v>
      </c>
      <c r="F32" s="58">
        <f>'3 Foaie calcul'!J62</f>
        <v>0</v>
      </c>
      <c r="G32" s="58">
        <f>'3 Foaie calcul'!K62</f>
        <v>0</v>
      </c>
      <c r="H32" s="58">
        <f>'3 Foaie calcul'!L62</f>
        <v>0</v>
      </c>
      <c r="I32" s="58">
        <f>E32+H32</f>
        <v>0</v>
      </c>
      <c r="J32" s="190" t="s">
        <v>268</v>
      </c>
      <c r="K32" s="189" t="s">
        <v>280</v>
      </c>
      <c r="L32" s="111" t="str">
        <f>IF(E32&gt;20000,"!!! Cheltuiala depaseste 10% din valoarea cheltuielilor eligibile cap. 3","")</f>
        <v/>
      </c>
    </row>
    <row r="33" spans="1:15">
      <c r="A33" s="59"/>
      <c r="B33" s="57"/>
      <c r="C33" s="58"/>
      <c r="D33" s="58"/>
      <c r="E33" s="58">
        <f>C33+D33</f>
        <v>0</v>
      </c>
      <c r="F33" s="58"/>
      <c r="G33" s="58"/>
      <c r="H33" s="58">
        <f>F33+G33</f>
        <v>0</v>
      </c>
      <c r="I33" s="58"/>
      <c r="J33" s="190"/>
      <c r="K33" s="190"/>
    </row>
    <row r="34" spans="1:15" s="53" customFormat="1">
      <c r="A34" s="68"/>
      <c r="B34" s="66" t="s">
        <v>35</v>
      </c>
      <c r="C34" s="67">
        <f t="shared" ref="C34:I34" si="3">SUM(C32:C32)</f>
        <v>0</v>
      </c>
      <c r="D34" s="67">
        <f t="shared" si="3"/>
        <v>0</v>
      </c>
      <c r="E34" s="67">
        <f t="shared" si="3"/>
        <v>0</v>
      </c>
      <c r="F34" s="67">
        <f t="shared" si="3"/>
        <v>0</v>
      </c>
      <c r="G34" s="67">
        <f t="shared" si="3"/>
        <v>0</v>
      </c>
      <c r="H34" s="67">
        <f t="shared" si="3"/>
        <v>0</v>
      </c>
      <c r="I34" s="67">
        <f t="shared" si="3"/>
        <v>0</v>
      </c>
      <c r="J34" s="190"/>
      <c r="K34" s="190"/>
    </row>
    <row r="35" spans="1:15" s="53" customFormat="1" ht="15" customHeight="1">
      <c r="A35" s="256" t="s">
        <v>309</v>
      </c>
      <c r="B35" s="320" t="s">
        <v>310</v>
      </c>
      <c r="C35" s="321"/>
      <c r="D35" s="321"/>
      <c r="E35" s="321"/>
      <c r="F35" s="321"/>
      <c r="G35" s="321"/>
      <c r="H35" s="321"/>
      <c r="I35" s="322"/>
      <c r="J35" s="190"/>
      <c r="K35" s="190"/>
    </row>
    <row r="36" spans="1:15" s="53" customFormat="1" ht="13.8">
      <c r="A36" s="257">
        <v>7.1</v>
      </c>
      <c r="B36" s="258" t="str">
        <f>'3 Foaie calcul'!$B$69</f>
        <v xml:space="preserve">Cheltuieli aferente marjei de buget </v>
      </c>
      <c r="C36" s="255">
        <f>'3 Foaie calcul'!G69</f>
        <v>0</v>
      </c>
      <c r="D36" s="255">
        <f>'3 Foaie calcul'!H69</f>
        <v>0</v>
      </c>
      <c r="E36" s="255">
        <f>'3 Foaie calcul'!I69</f>
        <v>0</v>
      </c>
      <c r="F36" s="255">
        <f>'3 Foaie calcul'!J69</f>
        <v>0</v>
      </c>
      <c r="G36" s="255">
        <f>'3 Foaie calcul'!K69</f>
        <v>0</v>
      </c>
      <c r="H36" s="255">
        <f>'3 Foaie calcul'!L69</f>
        <v>0</v>
      </c>
      <c r="I36" s="255">
        <f>E36+H36</f>
        <v>0</v>
      </c>
      <c r="J36" s="190" t="s">
        <v>319</v>
      </c>
      <c r="K36" s="190" t="s">
        <v>320</v>
      </c>
    </row>
    <row r="37" spans="1:15" s="53" customFormat="1" ht="27.6">
      <c r="A37" s="257">
        <v>7.2</v>
      </c>
      <c r="B37" s="258" t="s">
        <v>306</v>
      </c>
      <c r="C37" s="255">
        <f>'3 Foaie calcul'!G70</f>
        <v>0</v>
      </c>
      <c r="D37" s="255">
        <f>'3 Foaie calcul'!H70</f>
        <v>0</v>
      </c>
      <c r="E37" s="255">
        <f>'3 Foaie calcul'!I70</f>
        <v>0</v>
      </c>
      <c r="F37" s="255">
        <f>'3 Foaie calcul'!J70</f>
        <v>0</v>
      </c>
      <c r="G37" s="255">
        <f>'3 Foaie calcul'!K70</f>
        <v>0</v>
      </c>
      <c r="H37" s="255">
        <f>'3 Foaie calcul'!L70</f>
        <v>0</v>
      </c>
      <c r="I37" s="255">
        <f>E37+H37</f>
        <v>0</v>
      </c>
      <c r="J37" s="190" t="s">
        <v>322</v>
      </c>
      <c r="K37" s="190" t="s">
        <v>321</v>
      </c>
    </row>
    <row r="38" spans="1:15" s="53" customFormat="1">
      <c r="A38" s="68"/>
      <c r="B38" s="66" t="s">
        <v>311</v>
      </c>
      <c r="C38" s="259">
        <f>'3 Foaie calcul'!G71</f>
        <v>0</v>
      </c>
      <c r="D38" s="259">
        <f>'3 Foaie calcul'!H71</f>
        <v>0</v>
      </c>
      <c r="E38" s="259">
        <f>'3 Foaie calcul'!I71</f>
        <v>0</v>
      </c>
      <c r="F38" s="259">
        <f>'3 Foaie calcul'!J71</f>
        <v>0</v>
      </c>
      <c r="G38" s="259">
        <f>'3 Foaie calcul'!K71</f>
        <v>0</v>
      </c>
      <c r="H38" s="259">
        <f>'3 Foaie calcul'!L71</f>
        <v>0</v>
      </c>
      <c r="I38" s="259">
        <f>SUM(I36:I37)</f>
        <v>0</v>
      </c>
      <c r="J38" s="190"/>
      <c r="K38" s="190"/>
      <c r="L38" s="111" t="str">
        <f>IF((E38&gt;E39*25%),"!!! Cheltuiala depaseste 25% din valoarea cheltuielilor eligibile","")</f>
        <v/>
      </c>
    </row>
    <row r="39" spans="1:15" s="53" customFormat="1">
      <c r="A39" s="69"/>
      <c r="B39" s="70" t="s">
        <v>20</v>
      </c>
      <c r="C39" s="71">
        <f t="shared" ref="C39:I39" si="4">C34+C30+C25+C20+C10+C38</f>
        <v>0</v>
      </c>
      <c r="D39" s="71">
        <f t="shared" si="4"/>
        <v>0</v>
      </c>
      <c r="E39" s="71">
        <f t="shared" si="4"/>
        <v>0</v>
      </c>
      <c r="F39" s="71">
        <f t="shared" si="4"/>
        <v>0</v>
      </c>
      <c r="G39" s="71">
        <f t="shared" si="4"/>
        <v>0</v>
      </c>
      <c r="H39" s="71">
        <f t="shared" si="4"/>
        <v>0</v>
      </c>
      <c r="I39" s="71">
        <f t="shared" si="4"/>
        <v>0</v>
      </c>
      <c r="J39" s="191"/>
      <c r="K39" s="198"/>
      <c r="L39" s="74"/>
    </row>
    <row r="40" spans="1:15">
      <c r="A40" s="60"/>
      <c r="J40" s="193"/>
      <c r="K40" s="194"/>
      <c r="L40" s="72"/>
    </row>
    <row r="41" spans="1:15">
      <c r="B41" s="64"/>
      <c r="D41" s="153"/>
      <c r="E41" s="153"/>
      <c r="F41" s="153"/>
      <c r="G41" s="153"/>
      <c r="H41" s="153"/>
      <c r="I41" s="153"/>
      <c r="J41" s="194"/>
      <c r="K41" s="194"/>
      <c r="L41" s="73"/>
      <c r="M41" s="155"/>
    </row>
    <row r="42" spans="1:15">
      <c r="A42" s="45" t="s">
        <v>49</v>
      </c>
      <c r="B42" s="46" t="s">
        <v>21</v>
      </c>
      <c r="C42" s="180" t="s">
        <v>46</v>
      </c>
      <c r="D42" s="158">
        <f>C45/'1-Date proiect'!B15</f>
        <v>0</v>
      </c>
      <c r="E42" s="158" t="s">
        <v>232</v>
      </c>
      <c r="F42" s="158">
        <v>5000000</v>
      </c>
      <c r="G42" s="158">
        <v>50000000</v>
      </c>
      <c r="H42" s="153"/>
      <c r="I42" s="153"/>
      <c r="J42" s="194"/>
      <c r="K42" s="194"/>
      <c r="L42" s="73"/>
      <c r="M42" s="155"/>
    </row>
    <row r="43" spans="1:15">
      <c r="A43" s="47" t="s">
        <v>22</v>
      </c>
      <c r="B43" s="45" t="s">
        <v>23</v>
      </c>
      <c r="C43" s="48">
        <f>I39</f>
        <v>0</v>
      </c>
      <c r="D43" s="150"/>
      <c r="E43" s="151"/>
      <c r="F43" s="151"/>
      <c r="G43" s="151"/>
      <c r="H43" s="151"/>
      <c r="I43" s="151"/>
      <c r="J43" s="195"/>
      <c r="K43" s="194"/>
      <c r="L43" s="152"/>
      <c r="M43" s="155"/>
    </row>
    <row r="44" spans="1:15" ht="13.8">
      <c r="A44" s="47" t="s">
        <v>55</v>
      </c>
      <c r="B44" s="47" t="s">
        <v>64</v>
      </c>
      <c r="C44" s="49">
        <f>H39</f>
        <v>0</v>
      </c>
      <c r="D44" s="316"/>
      <c r="E44" s="317"/>
      <c r="F44" s="317"/>
      <c r="G44" s="317"/>
      <c r="H44" s="317"/>
      <c r="I44" s="153"/>
      <c r="J44" s="194"/>
      <c r="K44" s="194"/>
      <c r="L44" s="73"/>
      <c r="M44" s="155"/>
    </row>
    <row r="45" spans="1:15" ht="13.8">
      <c r="A45" s="47" t="s">
        <v>56</v>
      </c>
      <c r="B45" s="47" t="s">
        <v>24</v>
      </c>
      <c r="C45" s="49">
        <f>C43-C44</f>
        <v>0</v>
      </c>
      <c r="D45" s="316" t="str">
        <f>IF(D42&lt;F42,"!!! Valoarea minima eligibila este mai mica decat 5.000.000 euro","")</f>
        <v>!!! Valoarea minima eligibila este mai mica decat 5.000.000 euro</v>
      </c>
      <c r="E45" s="317"/>
      <c r="F45" s="317"/>
      <c r="G45" s="317"/>
      <c r="H45" s="317"/>
      <c r="I45" s="154"/>
      <c r="J45" s="194"/>
      <c r="K45" s="194"/>
      <c r="L45" s="73"/>
      <c r="M45" s="155"/>
    </row>
    <row r="46" spans="1:15" ht="13.8">
      <c r="A46" s="47" t="s">
        <v>25</v>
      </c>
      <c r="B46" s="45" t="s">
        <v>26</v>
      </c>
      <c r="C46" s="48">
        <f>SUM(C47:C48)</f>
        <v>0</v>
      </c>
      <c r="D46" s="316" t="str">
        <f>IF(D42&gt;G42,"!!! Valoarea maxima eligibila este mai mare decat 50.000.000 euro","")</f>
        <v/>
      </c>
      <c r="E46" s="317"/>
      <c r="F46" s="317"/>
      <c r="G46" s="317"/>
      <c r="H46" s="317"/>
      <c r="I46" s="153"/>
      <c r="J46" s="194"/>
      <c r="K46" s="194"/>
      <c r="L46" s="73"/>
      <c r="M46" s="155"/>
    </row>
    <row r="47" spans="1:15" ht="13.8">
      <c r="A47" s="47" t="s">
        <v>57</v>
      </c>
      <c r="B47" s="47" t="s">
        <v>27</v>
      </c>
      <c r="C47" s="50"/>
      <c r="D47" s="314" t="str">
        <f>IF(C47&lt;C45*2%,"!!! Contribuția la cheltuielile eligibile nu este de minimum 2%","")</f>
        <v/>
      </c>
      <c r="E47" s="315"/>
      <c r="F47" s="315"/>
      <c r="G47" s="315"/>
      <c r="H47" s="315"/>
      <c r="I47" s="315"/>
      <c r="J47" s="196"/>
      <c r="K47" s="196"/>
      <c r="L47" s="73"/>
      <c r="M47" s="155"/>
      <c r="O47" s="81"/>
    </row>
    <row r="48" spans="1:15" ht="24">
      <c r="A48" s="47" t="s">
        <v>58</v>
      </c>
      <c r="B48" s="47" t="s">
        <v>63</v>
      </c>
      <c r="C48" s="49">
        <f>H39</f>
        <v>0</v>
      </c>
      <c r="D48" s="153"/>
      <c r="E48" s="153"/>
      <c r="F48" s="153"/>
      <c r="G48" s="153"/>
      <c r="H48" s="153"/>
      <c r="I48" s="153"/>
      <c r="J48" s="194"/>
      <c r="K48" s="194"/>
      <c r="L48" s="73"/>
      <c r="M48" s="155"/>
      <c r="O48" s="81"/>
    </row>
    <row r="49" spans="1:13">
      <c r="A49" s="47" t="s">
        <v>19</v>
      </c>
      <c r="B49" s="45" t="s">
        <v>28</v>
      </c>
      <c r="C49" s="48">
        <f>C43-C46</f>
        <v>0</v>
      </c>
      <c r="D49" s="153"/>
      <c r="E49" s="153"/>
      <c r="F49" s="153"/>
      <c r="G49" s="153"/>
      <c r="H49" s="153"/>
      <c r="I49" s="153"/>
      <c r="J49" s="195"/>
      <c r="K49" s="194"/>
      <c r="L49" s="73"/>
      <c r="M49" s="155"/>
    </row>
    <row r="50" spans="1:13">
      <c r="D50" s="153"/>
      <c r="E50" s="153"/>
      <c r="F50" s="153"/>
      <c r="G50" s="153"/>
      <c r="H50" s="153"/>
      <c r="I50" s="153"/>
      <c r="J50" s="197"/>
      <c r="K50" s="197"/>
      <c r="L50" s="155"/>
      <c r="M50" s="155"/>
    </row>
    <row r="51" spans="1:13">
      <c r="D51" s="153"/>
      <c r="E51" s="153"/>
      <c r="F51" s="153"/>
      <c r="G51" s="153"/>
      <c r="H51" s="153"/>
      <c r="I51" s="153"/>
      <c r="J51" s="197"/>
      <c r="K51" s="197"/>
      <c r="L51" s="155"/>
      <c r="M51" s="155"/>
    </row>
    <row r="52" spans="1:13">
      <c r="D52" s="153"/>
      <c r="E52" s="153"/>
      <c r="F52" s="153"/>
      <c r="G52" s="153"/>
      <c r="H52" s="153"/>
      <c r="I52" s="153"/>
      <c r="J52" s="197"/>
      <c r="K52" s="197"/>
      <c r="L52" s="155"/>
      <c r="M52" s="155"/>
    </row>
  </sheetData>
  <sheetProtection formatColumns="0"/>
  <mergeCells count="19">
    <mergeCell ref="A1:I1"/>
    <mergeCell ref="C3:D3"/>
    <mergeCell ref="F3:G3"/>
    <mergeCell ref="B5:I5"/>
    <mergeCell ref="B11:I11"/>
    <mergeCell ref="E3:E4"/>
    <mergeCell ref="H3:H4"/>
    <mergeCell ref="I3:I4"/>
    <mergeCell ref="B3:B4"/>
    <mergeCell ref="A3:A4"/>
    <mergeCell ref="D47:I47"/>
    <mergeCell ref="D45:H45"/>
    <mergeCell ref="D46:H46"/>
    <mergeCell ref="B14:I14"/>
    <mergeCell ref="B21:I21"/>
    <mergeCell ref="B26:I26"/>
    <mergeCell ref="B31:I31"/>
    <mergeCell ref="D44:H44"/>
    <mergeCell ref="B35:I35"/>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1"/>
  <dimension ref="A1:M95"/>
  <sheetViews>
    <sheetView showGridLines="0" topLeftCell="A2" zoomScaleNormal="100" workbookViewId="0">
      <selection activeCell="E47" sqref="E47"/>
    </sheetView>
  </sheetViews>
  <sheetFormatPr defaultColWidth="9.109375" defaultRowHeight="13.8"/>
  <cols>
    <col min="1" max="1" width="6.33203125" style="7" customWidth="1"/>
    <col min="2" max="2" width="33.109375" style="4" customWidth="1"/>
    <col min="3" max="3" width="12.33203125" style="26" customWidth="1"/>
    <col min="4" max="4" width="7.33203125" style="8" customWidth="1"/>
    <col min="5" max="8" width="12.33203125" style="9" customWidth="1"/>
    <col min="9" max="9" width="12.44140625" style="1" bestFit="1" customWidth="1"/>
    <col min="10" max="11" width="12.44140625" style="1" customWidth="1"/>
    <col min="12" max="12" width="11.44140625" style="1" customWidth="1"/>
    <col min="13" max="13" width="11.5546875" style="1" customWidth="1"/>
    <col min="14" max="14" width="11.5546875" style="6" customWidth="1"/>
    <col min="15" max="16384" width="9.109375" style="6"/>
  </cols>
  <sheetData>
    <row r="1" spans="1:13" ht="19.2" customHeight="1">
      <c r="A1" s="337" t="s">
        <v>296</v>
      </c>
      <c r="B1" s="337"/>
      <c r="C1" s="337"/>
      <c r="D1" s="337"/>
      <c r="E1" s="337"/>
      <c r="F1" s="337"/>
      <c r="G1" s="337"/>
      <c r="H1" s="337"/>
      <c r="I1" s="6"/>
      <c r="J1" s="333"/>
      <c r="K1" s="333"/>
    </row>
    <row r="2" spans="1:13" ht="60" customHeight="1">
      <c r="A2" s="338" t="s">
        <v>255</v>
      </c>
      <c r="B2" s="339"/>
      <c r="C2" s="339"/>
      <c r="D2" s="339"/>
      <c r="E2" s="339"/>
      <c r="F2" s="339"/>
      <c r="G2" s="339"/>
      <c r="H2" s="339"/>
      <c r="I2" s="6"/>
      <c r="J2" s="333"/>
      <c r="K2" s="333"/>
    </row>
    <row r="3" spans="1:13">
      <c r="B3" s="344"/>
      <c r="C3" s="344"/>
    </row>
    <row r="4" spans="1:13" ht="13.95" customHeight="1">
      <c r="A4" s="340" t="s">
        <v>59</v>
      </c>
      <c r="B4" s="345" t="s">
        <v>45</v>
      </c>
      <c r="C4" s="345" t="s">
        <v>51</v>
      </c>
      <c r="D4" s="345" t="s">
        <v>52</v>
      </c>
      <c r="E4" s="350" t="s">
        <v>33</v>
      </c>
      <c r="F4" s="351"/>
      <c r="G4" s="351"/>
      <c r="H4" s="351"/>
      <c r="I4" s="351"/>
      <c r="J4" s="351"/>
      <c r="K4" s="351"/>
    </row>
    <row r="5" spans="1:13" s="12" customFormat="1" ht="15" customHeight="1">
      <c r="A5" s="341"/>
      <c r="B5" s="346"/>
      <c r="C5" s="346"/>
      <c r="D5" s="346"/>
      <c r="E5" s="10" t="s">
        <v>29</v>
      </c>
      <c r="F5" s="10" t="s">
        <v>30</v>
      </c>
      <c r="G5" s="10" t="s">
        <v>31</v>
      </c>
      <c r="H5" s="10" t="s">
        <v>32</v>
      </c>
      <c r="I5" s="10" t="s">
        <v>65</v>
      </c>
      <c r="J5" s="10" t="s">
        <v>66</v>
      </c>
      <c r="K5" s="10" t="s">
        <v>67</v>
      </c>
      <c r="L5" s="11"/>
      <c r="M5" s="11"/>
    </row>
    <row r="6" spans="1:13" s="15" customFormat="1" ht="14.4">
      <c r="A6" s="124" t="str">
        <f>'4-Buget_cerere'!A5</f>
        <v>CAP. 1</v>
      </c>
      <c r="B6" s="334" t="str">
        <f>'4-Buget_cerere'!B5:I5</f>
        <v>Cheltuieli pentru ontinerea si/sau amenajarea terenului</v>
      </c>
      <c r="C6" s="335"/>
      <c r="D6" s="335"/>
      <c r="E6" s="335"/>
      <c r="F6" s="335"/>
      <c r="G6" s="335"/>
      <c r="H6" s="336"/>
      <c r="I6" s="14"/>
      <c r="J6" s="14"/>
      <c r="K6" s="14"/>
      <c r="L6" s="14"/>
      <c r="M6" s="14"/>
    </row>
    <row r="7" spans="1:13" s="19" customFormat="1" ht="14.4">
      <c r="A7" s="125" t="str">
        <f>'4-Buget_cerere'!A6</f>
        <v>1.1.</v>
      </c>
      <c r="B7" s="16" t="str">
        <f>'4-Buget_cerere'!B6</f>
        <v>Obţinerea terenului</v>
      </c>
      <c r="C7" s="17">
        <f>'4-Buget_cerere'!I6</f>
        <v>0</v>
      </c>
      <c r="D7" s="5" t="str">
        <f>IF(E7+F7+G7+H7+I7+J7+K7&lt;&gt;C7,"Eroare!","")</f>
        <v/>
      </c>
      <c r="E7" s="2">
        <v>0</v>
      </c>
      <c r="F7" s="2">
        <v>0</v>
      </c>
      <c r="G7" s="2">
        <v>0</v>
      </c>
      <c r="H7" s="2">
        <v>0</v>
      </c>
      <c r="I7" s="2">
        <v>0</v>
      </c>
      <c r="J7" s="2">
        <v>0</v>
      </c>
      <c r="K7" s="2">
        <v>0</v>
      </c>
      <c r="L7" s="18"/>
      <c r="M7" s="18"/>
    </row>
    <row r="8" spans="1:13" s="19" customFormat="1" ht="14.4">
      <c r="A8" s="125" t="str">
        <f>'4-Buget_cerere'!A7</f>
        <v>1.2.</v>
      </c>
      <c r="B8" s="16" t="str">
        <f>'4-Buget_cerere'!B7</f>
        <v>Amenajarea terenului</v>
      </c>
      <c r="C8" s="17">
        <f>'4-Buget_cerere'!I7</f>
        <v>0</v>
      </c>
      <c r="D8" s="5" t="str">
        <f>IF(E8+F8+G8+H8+I8+J8+K8&lt;&gt;C8,"Eroare!","")</f>
        <v/>
      </c>
      <c r="E8" s="2">
        <v>0</v>
      </c>
      <c r="F8" s="2">
        <v>0</v>
      </c>
      <c r="G8" s="2">
        <v>0</v>
      </c>
      <c r="H8" s="2">
        <v>0</v>
      </c>
      <c r="I8" s="2">
        <v>0</v>
      </c>
      <c r="J8" s="2">
        <v>0</v>
      </c>
      <c r="K8" s="2">
        <v>0</v>
      </c>
      <c r="L8" s="18"/>
      <c r="M8" s="18"/>
    </row>
    <row r="9" spans="1:13" s="19" customFormat="1" ht="27.6">
      <c r="A9" s="125" t="str">
        <f>'4-Buget_cerere'!A8</f>
        <v>1.3.</v>
      </c>
      <c r="B9" s="16" t="str">
        <f>'4-Buget_cerere'!B8</f>
        <v>Amenajări pentru protecţia mediului şi aducerea terenului la starea iniţială</v>
      </c>
      <c r="C9" s="17">
        <f>'4-Buget_cerere'!I8</f>
        <v>0</v>
      </c>
      <c r="D9" s="5" t="str">
        <f>IF(E9+F9+G9+H9+I9+J9+K9&lt;&gt;C9,"Eroare!","")</f>
        <v/>
      </c>
      <c r="E9" s="2">
        <v>0</v>
      </c>
      <c r="F9" s="2">
        <v>0</v>
      </c>
      <c r="G9" s="2">
        <v>0</v>
      </c>
      <c r="H9" s="2">
        <v>0</v>
      </c>
      <c r="I9" s="2">
        <v>0</v>
      </c>
      <c r="J9" s="2">
        <v>0</v>
      </c>
      <c r="K9" s="2">
        <v>0</v>
      </c>
      <c r="L9" s="18"/>
      <c r="M9" s="18"/>
    </row>
    <row r="10" spans="1:13" s="19" customFormat="1" ht="27.6">
      <c r="A10" s="125" t="str">
        <f>'4-Buget_cerere'!A9</f>
        <v>1.4.</v>
      </c>
      <c r="B10" s="16" t="str">
        <f>'4-Buget_cerere'!B9</f>
        <v>Cheltuieli pentru relocarea/protecţia utilităţilor</v>
      </c>
      <c r="C10" s="17">
        <f>'4-Buget_cerere'!I9</f>
        <v>0</v>
      </c>
      <c r="D10" s="5" t="str">
        <f>IF(E10+F10+G10+H10+I10+J10+K10&lt;&gt;C10,"Eroare!","")</f>
        <v/>
      </c>
      <c r="E10" s="2">
        <v>0</v>
      </c>
      <c r="F10" s="2">
        <v>0</v>
      </c>
      <c r="G10" s="2">
        <v>0</v>
      </c>
      <c r="H10" s="2">
        <v>0</v>
      </c>
      <c r="I10" s="2">
        <v>0</v>
      </c>
      <c r="J10" s="2">
        <v>0</v>
      </c>
      <c r="K10" s="2">
        <v>0</v>
      </c>
      <c r="L10" s="18"/>
      <c r="M10" s="18"/>
    </row>
    <row r="11" spans="1:13" s="15" customFormat="1" ht="14.4">
      <c r="A11" s="124"/>
      <c r="B11" s="80" t="str">
        <f>'4-Buget_cerere'!B10</f>
        <v>TOTAL CAPITOL 1</v>
      </c>
      <c r="C11" s="17">
        <f>'4-Buget_cerere'!I10</f>
        <v>0</v>
      </c>
      <c r="D11" s="5" t="str">
        <f>IF(E11+F11+G11+H11+I11+J11+K11&lt;&gt;C11,"Eroare!","")</f>
        <v/>
      </c>
      <c r="E11" s="21">
        <f t="shared" ref="E11:K11" si="0">SUM(E7:E10)</f>
        <v>0</v>
      </c>
      <c r="F11" s="21">
        <f t="shared" si="0"/>
        <v>0</v>
      </c>
      <c r="G11" s="21">
        <f t="shared" si="0"/>
        <v>0</v>
      </c>
      <c r="H11" s="21">
        <f t="shared" si="0"/>
        <v>0</v>
      </c>
      <c r="I11" s="21">
        <f t="shared" si="0"/>
        <v>0</v>
      </c>
      <c r="J11" s="21">
        <f t="shared" si="0"/>
        <v>0</v>
      </c>
      <c r="K11" s="21">
        <f t="shared" si="0"/>
        <v>0</v>
      </c>
      <c r="L11" s="14"/>
      <c r="M11" s="14"/>
    </row>
    <row r="12" spans="1:13" s="15" customFormat="1" ht="14.4" hidden="1">
      <c r="A12" s="124" t="str">
        <f>'4-Buget_cerere'!A11</f>
        <v>CAP. 2</v>
      </c>
      <c r="B12" s="334" t="str">
        <f>'4-Buget_cerere'!B11</f>
        <v>Cheltuieli pt asigurarea utilităţilor necesare obiectivului</v>
      </c>
      <c r="C12" s="335"/>
      <c r="D12" s="335"/>
      <c r="E12" s="335"/>
      <c r="F12" s="335"/>
      <c r="G12" s="335"/>
      <c r="H12" s="336"/>
      <c r="I12" s="14"/>
      <c r="J12" s="18"/>
      <c r="K12" s="14"/>
      <c r="L12" s="14"/>
      <c r="M12" s="14"/>
    </row>
    <row r="13" spans="1:13" s="15" customFormat="1" ht="27.6" hidden="1">
      <c r="A13" s="125" t="str">
        <f>'4-Buget_cerere'!A12</f>
        <v>2.1</v>
      </c>
      <c r="B13" s="16" t="str">
        <f>'4-Buget_cerere'!B12</f>
        <v>Cheltuieli pentru asigurarea utilităţilor necesare obiectivului de investiţii</v>
      </c>
      <c r="C13" s="17">
        <f>'4-Buget_cerere'!I12</f>
        <v>0</v>
      </c>
      <c r="D13" s="5" t="str">
        <f>IF(E13+F13+G13+H13&lt;&gt;C13,"Eroare!","")</f>
        <v/>
      </c>
      <c r="E13" s="2">
        <v>0</v>
      </c>
      <c r="F13" s="2">
        <v>0</v>
      </c>
      <c r="G13" s="2">
        <v>0</v>
      </c>
      <c r="H13" s="2">
        <v>0</v>
      </c>
      <c r="I13" s="14"/>
      <c r="J13" s="18"/>
      <c r="K13" s="14"/>
      <c r="L13" s="14"/>
      <c r="M13" s="14"/>
    </row>
    <row r="14" spans="1:13" s="15" customFormat="1" ht="14.4" hidden="1">
      <c r="A14" s="124"/>
      <c r="B14" s="20" t="str">
        <f>'4-Buget_cerere'!B13</f>
        <v> TOTAL CAPITOL 2</v>
      </c>
      <c r="C14" s="17">
        <f>'4-Buget_cerere'!I13</f>
        <v>0</v>
      </c>
      <c r="D14" s="5" t="str">
        <f>IF(E14+F14+G14+H14&lt;&gt;C14,"Eroare!","")</f>
        <v/>
      </c>
      <c r="E14" s="21">
        <f>E13</f>
        <v>0</v>
      </c>
      <c r="F14" s="21">
        <f>F13</f>
        <v>0</v>
      </c>
      <c r="G14" s="21">
        <f>G13</f>
        <v>0</v>
      </c>
      <c r="H14" s="21">
        <f>H13</f>
        <v>0</v>
      </c>
      <c r="I14" s="14"/>
      <c r="J14" s="18"/>
      <c r="K14" s="14"/>
      <c r="L14" s="14"/>
      <c r="M14" s="14"/>
    </row>
    <row r="15" spans="1:13" s="15" customFormat="1" ht="14.4">
      <c r="A15" s="124" t="str">
        <f>'4-Buget_cerere'!A14</f>
        <v>CAP. 2</v>
      </c>
      <c r="B15" s="334" t="str">
        <f>'4-Buget_cerere'!B14</f>
        <v>Cheltuieli pentru proiectare și asistență tehnică</v>
      </c>
      <c r="C15" s="335"/>
      <c r="D15" s="335"/>
      <c r="E15" s="335"/>
      <c r="F15" s="335"/>
      <c r="G15" s="335"/>
      <c r="H15" s="336"/>
      <c r="I15" s="14"/>
      <c r="J15" s="18"/>
      <c r="K15" s="14"/>
      <c r="L15" s="14"/>
      <c r="M15" s="14"/>
    </row>
    <row r="16" spans="1:13" s="19" customFormat="1" ht="14.4">
      <c r="A16" s="125" t="str">
        <f>'4-Buget_cerere'!A15</f>
        <v>2.1.</v>
      </c>
      <c r="B16" s="16" t="str">
        <f>'4-Buget_cerere'!B15</f>
        <v>Studii de teren</v>
      </c>
      <c r="C16" s="17">
        <f>'4-Buget_cerere'!I15</f>
        <v>0</v>
      </c>
      <c r="D16" s="5" t="str">
        <f t="shared" ref="D16:D21" si="1">IF(E16+F16+G16+H16+I16+J16+K16&lt;&gt;C16,"Eroare!","")</f>
        <v/>
      </c>
      <c r="E16" s="2">
        <v>0</v>
      </c>
      <c r="F16" s="2">
        <v>0</v>
      </c>
      <c r="G16" s="2">
        <v>0</v>
      </c>
      <c r="H16" s="2">
        <v>0</v>
      </c>
      <c r="I16" s="2">
        <v>0</v>
      </c>
      <c r="J16" s="2">
        <v>0</v>
      </c>
      <c r="K16" s="2">
        <v>0</v>
      </c>
      <c r="L16" s="18"/>
      <c r="M16" s="18"/>
    </row>
    <row r="17" spans="1:13" s="19" customFormat="1" ht="27.6">
      <c r="A17" s="125" t="str">
        <f>'4-Buget_cerere'!A16</f>
        <v xml:space="preserve">2.2. </v>
      </c>
      <c r="B17" s="16" t="str">
        <f>'4-Buget_cerere'!B16</f>
        <v>Documentaţii-suport şi cheltuieli pentru obţinerea de avize, acorduri şi autorizaţii</v>
      </c>
      <c r="C17" s="17">
        <f>'4-Buget_cerere'!I16</f>
        <v>0</v>
      </c>
      <c r="D17" s="5" t="str">
        <f t="shared" si="1"/>
        <v/>
      </c>
      <c r="E17" s="2">
        <v>0</v>
      </c>
      <c r="F17" s="2">
        <v>0</v>
      </c>
      <c r="G17" s="2">
        <v>0</v>
      </c>
      <c r="H17" s="2">
        <v>0</v>
      </c>
      <c r="I17" s="2">
        <v>0</v>
      </c>
      <c r="J17" s="2">
        <v>0</v>
      </c>
      <c r="K17" s="2">
        <v>0</v>
      </c>
      <c r="L17" s="18"/>
      <c r="M17" s="18"/>
    </row>
    <row r="18" spans="1:13" s="19" customFormat="1" ht="14.4">
      <c r="A18" s="125" t="str">
        <f>'4-Buget_cerere'!A17</f>
        <v>2.3.</v>
      </c>
      <c r="B18" s="16" t="str">
        <f>'4-Buget_cerere'!B17</f>
        <v>Proiectare</v>
      </c>
      <c r="C18" s="17">
        <f>'4-Buget_cerere'!I17</f>
        <v>0</v>
      </c>
      <c r="D18" s="5" t="str">
        <f t="shared" si="1"/>
        <v/>
      </c>
      <c r="E18" s="2">
        <v>0</v>
      </c>
      <c r="F18" s="2">
        <v>0</v>
      </c>
      <c r="G18" s="2">
        <v>0</v>
      </c>
      <c r="H18" s="2">
        <v>0</v>
      </c>
      <c r="I18" s="2">
        <v>0</v>
      </c>
      <c r="J18" s="2">
        <v>0</v>
      </c>
      <c r="K18" s="2">
        <v>0</v>
      </c>
      <c r="L18" s="18"/>
      <c r="M18" s="18"/>
    </row>
    <row r="19" spans="1:13" s="19" customFormat="1" ht="14.4">
      <c r="A19" s="125" t="str">
        <f>'4-Buget_cerere'!A18</f>
        <v>2.4.</v>
      </c>
      <c r="B19" s="16" t="str">
        <f>'4-Buget_cerere'!B18</f>
        <v>Consultanţă</v>
      </c>
      <c r="C19" s="17">
        <f>'4-Buget_cerere'!I18</f>
        <v>0</v>
      </c>
      <c r="D19" s="5" t="str">
        <f t="shared" si="1"/>
        <v/>
      </c>
      <c r="E19" s="2">
        <v>0</v>
      </c>
      <c r="F19" s="2">
        <v>0</v>
      </c>
      <c r="G19" s="2">
        <v>0</v>
      </c>
      <c r="H19" s="2">
        <v>0</v>
      </c>
      <c r="I19" s="2">
        <v>0</v>
      </c>
      <c r="J19" s="2">
        <v>0</v>
      </c>
      <c r="K19" s="2">
        <v>0</v>
      </c>
      <c r="L19" s="18"/>
      <c r="M19" s="18"/>
    </row>
    <row r="20" spans="1:13" s="19" customFormat="1" ht="14.4">
      <c r="A20" s="125" t="str">
        <f>'4-Buget_cerere'!A19</f>
        <v>2.5.</v>
      </c>
      <c r="B20" s="16" t="str">
        <f>'4-Buget_cerere'!B19</f>
        <v>Asistenţă tehnică</v>
      </c>
      <c r="C20" s="17">
        <f>'4-Buget_cerere'!I19</f>
        <v>0</v>
      </c>
      <c r="D20" s="5" t="str">
        <f t="shared" si="1"/>
        <v/>
      </c>
      <c r="E20" s="2">
        <v>0</v>
      </c>
      <c r="F20" s="2">
        <v>0</v>
      </c>
      <c r="G20" s="2">
        <v>0</v>
      </c>
      <c r="H20" s="2">
        <v>0</v>
      </c>
      <c r="I20" s="2">
        <v>0</v>
      </c>
      <c r="J20" s="2">
        <v>0</v>
      </c>
      <c r="K20" s="2">
        <v>0</v>
      </c>
      <c r="L20" s="18"/>
      <c r="M20" s="18"/>
    </row>
    <row r="21" spans="1:13" s="15" customFormat="1" ht="14.4">
      <c r="A21" s="124"/>
      <c r="B21" s="20" t="str">
        <f>'4-Buget_cerere'!B20</f>
        <v> TOTAL CAPITOL 2</v>
      </c>
      <c r="C21" s="17">
        <f>'4-Buget_cerere'!I20</f>
        <v>0</v>
      </c>
      <c r="D21" s="5" t="str">
        <f t="shared" si="1"/>
        <v/>
      </c>
      <c r="E21" s="21">
        <f t="shared" ref="E21:K21" si="2">SUM(E16:E20)</f>
        <v>0</v>
      </c>
      <c r="F21" s="21">
        <f t="shared" si="2"/>
        <v>0</v>
      </c>
      <c r="G21" s="21">
        <f t="shared" si="2"/>
        <v>0</v>
      </c>
      <c r="H21" s="21">
        <f t="shared" si="2"/>
        <v>0</v>
      </c>
      <c r="I21" s="21">
        <f t="shared" si="2"/>
        <v>0</v>
      </c>
      <c r="J21" s="21">
        <f t="shared" si="2"/>
        <v>0</v>
      </c>
      <c r="K21" s="21">
        <f t="shared" si="2"/>
        <v>0</v>
      </c>
      <c r="L21" s="14"/>
      <c r="M21" s="14"/>
    </row>
    <row r="22" spans="1:13" s="15" customFormat="1" ht="14.4">
      <c r="A22" s="124" t="str">
        <f>'4-Buget_cerere'!A21</f>
        <v>CAP. 3</v>
      </c>
      <c r="B22" s="334" t="str">
        <f>'4-Buget_cerere'!B21</f>
        <v>Cheltuieli pentru investiţia de bază</v>
      </c>
      <c r="C22" s="335"/>
      <c r="D22" s="335"/>
      <c r="E22" s="335"/>
      <c r="F22" s="335"/>
      <c r="G22" s="335"/>
      <c r="H22" s="336"/>
      <c r="I22" s="14"/>
      <c r="J22" s="18"/>
      <c r="K22" s="14"/>
      <c r="L22" s="14"/>
      <c r="M22" s="14"/>
    </row>
    <row r="23" spans="1:13" s="19" customFormat="1" ht="14.4">
      <c r="A23" s="125" t="str">
        <f>'4-Buget_cerere'!A22</f>
        <v>3.1.</v>
      </c>
      <c r="B23" s="16" t="str">
        <f>'4-Buget_cerere'!B22</f>
        <v>Construcţii şi instalaţii</v>
      </c>
      <c r="C23" s="17">
        <f>'4-Buget_cerere'!I22</f>
        <v>0</v>
      </c>
      <c r="D23" s="5" t="str">
        <f>IF(E23+F23+G23+H23+I23+J23+K23&lt;&gt;C23,"Eroare!","")</f>
        <v/>
      </c>
      <c r="E23" s="2">
        <v>0</v>
      </c>
      <c r="F23" s="2">
        <v>0</v>
      </c>
      <c r="G23" s="2">
        <v>0</v>
      </c>
      <c r="H23" s="2">
        <v>0</v>
      </c>
      <c r="I23" s="2">
        <v>0</v>
      </c>
      <c r="J23" s="2">
        <v>0</v>
      </c>
      <c r="K23" s="2">
        <v>0</v>
      </c>
      <c r="L23" s="18"/>
      <c r="M23" s="18"/>
    </row>
    <row r="24" spans="1:13" s="19" customFormat="1" ht="14.4">
      <c r="A24" s="125" t="str">
        <f>'4-Buget_cerere'!A23</f>
        <v>3.2.</v>
      </c>
      <c r="B24" s="16" t="str">
        <f>'4-Buget_cerere'!B23</f>
        <v>Dotări</v>
      </c>
      <c r="C24" s="17">
        <f>'4-Buget_cerere'!I23</f>
        <v>0</v>
      </c>
      <c r="D24" s="5" t="str">
        <f>IF(E24+F24+G24+H24+I24+J24+K24&lt;&gt;C24,"Eroare!","")</f>
        <v/>
      </c>
      <c r="E24" s="2">
        <v>0</v>
      </c>
      <c r="F24" s="2">
        <v>0</v>
      </c>
      <c r="G24" s="2">
        <v>0</v>
      </c>
      <c r="H24" s="2">
        <v>0</v>
      </c>
      <c r="I24" s="2">
        <v>0</v>
      </c>
      <c r="J24" s="2">
        <v>0</v>
      </c>
      <c r="K24" s="2">
        <v>0</v>
      </c>
      <c r="L24" s="18"/>
      <c r="M24" s="18"/>
    </row>
    <row r="25" spans="1:13" s="19" customFormat="1" ht="14.4">
      <c r="A25" s="125" t="str">
        <f>'4-Buget_cerere'!A24</f>
        <v xml:space="preserve">3.3. </v>
      </c>
      <c r="B25" s="16" t="str">
        <f>'4-Buget_cerere'!B24</f>
        <v>Active necorporale</v>
      </c>
      <c r="C25" s="17">
        <f>'4-Buget_cerere'!I24</f>
        <v>0</v>
      </c>
      <c r="D25" s="5" t="str">
        <f>IF(E25+F25+G25+H25+I25+J25+K25&lt;&gt;C25,"Eroare!","")</f>
        <v/>
      </c>
      <c r="E25" s="2">
        <v>0</v>
      </c>
      <c r="F25" s="2">
        <v>0</v>
      </c>
      <c r="G25" s="2">
        <v>0</v>
      </c>
      <c r="H25" s="2">
        <v>0</v>
      </c>
      <c r="I25" s="2">
        <v>0</v>
      </c>
      <c r="J25" s="2">
        <v>0</v>
      </c>
      <c r="K25" s="2">
        <v>0</v>
      </c>
      <c r="L25" s="18"/>
      <c r="M25" s="18"/>
    </row>
    <row r="26" spans="1:13" s="15" customFormat="1" ht="14.4">
      <c r="A26" s="124"/>
      <c r="B26" s="20" t="str">
        <f>'4-Buget_cerere'!B25</f>
        <v>TOTAL CAPITOL 3</v>
      </c>
      <c r="C26" s="17">
        <f>'4-Buget_cerere'!I25</f>
        <v>0</v>
      </c>
      <c r="D26" s="5" t="str">
        <f>IF(E26+F26+G26+H26+I26+J26+K26&lt;&gt;C26,"Eroare!","")</f>
        <v/>
      </c>
      <c r="E26" s="21">
        <f t="shared" ref="E26:K26" si="3">SUM(E23:E25)</f>
        <v>0</v>
      </c>
      <c r="F26" s="21">
        <f t="shared" si="3"/>
        <v>0</v>
      </c>
      <c r="G26" s="21">
        <f t="shared" si="3"/>
        <v>0</v>
      </c>
      <c r="H26" s="21">
        <f t="shared" si="3"/>
        <v>0</v>
      </c>
      <c r="I26" s="21">
        <f t="shared" si="3"/>
        <v>0</v>
      </c>
      <c r="J26" s="21">
        <f t="shared" si="3"/>
        <v>0</v>
      </c>
      <c r="K26" s="21">
        <f t="shared" si="3"/>
        <v>0</v>
      </c>
      <c r="L26" s="14"/>
      <c r="M26" s="14"/>
    </row>
    <row r="27" spans="1:13" s="15" customFormat="1" ht="14.4">
      <c r="A27" s="124" t="str">
        <f>'4-Buget_cerere'!A26</f>
        <v>CAP. 4</v>
      </c>
      <c r="B27" s="334" t="str">
        <f>'4-Buget_cerere'!B26</f>
        <v>Alte cheltuieli</v>
      </c>
      <c r="C27" s="335"/>
      <c r="D27" s="335"/>
      <c r="E27" s="335"/>
      <c r="F27" s="335"/>
      <c r="G27" s="335"/>
      <c r="H27" s="336"/>
      <c r="I27" s="14"/>
      <c r="J27" s="18"/>
      <c r="K27" s="14"/>
      <c r="L27" s="14"/>
      <c r="M27" s="14"/>
    </row>
    <row r="28" spans="1:13" s="19" customFormat="1" ht="14.4">
      <c r="A28" s="125" t="str">
        <f>'4-Buget_cerere'!A27</f>
        <v>4.1.</v>
      </c>
      <c r="B28" s="16" t="str">
        <f>'4-Buget_cerere'!B27</f>
        <v>Organizare de şantier</v>
      </c>
      <c r="C28" s="17">
        <f>'4-Buget_cerere'!I27</f>
        <v>0</v>
      </c>
      <c r="D28" s="5" t="str">
        <f>IF(E28+F28+G28+H28+I28+J28+K28&lt;&gt;C28,"Eroare!","")</f>
        <v/>
      </c>
      <c r="E28" s="2">
        <v>0</v>
      </c>
      <c r="F28" s="2">
        <v>0</v>
      </c>
      <c r="G28" s="2">
        <v>0</v>
      </c>
      <c r="H28" s="2">
        <v>0</v>
      </c>
      <c r="I28" s="2">
        <v>0</v>
      </c>
      <c r="J28" s="2">
        <v>0</v>
      </c>
      <c r="K28" s="2">
        <v>0</v>
      </c>
      <c r="L28" s="18"/>
      <c r="M28" s="18"/>
    </row>
    <row r="29" spans="1:13" s="15" customFormat="1" ht="14.4">
      <c r="A29" s="125" t="str">
        <f>'4-Buget_cerere'!A28</f>
        <v>4.2.</v>
      </c>
      <c r="B29" s="16" t="str">
        <f>'4-Buget_cerere'!B28</f>
        <v>Comisioane, cote, taxe, costul creditului</v>
      </c>
      <c r="C29" s="17">
        <f>'4-Buget_cerere'!I28</f>
        <v>0</v>
      </c>
      <c r="D29" s="5" t="str">
        <f>IF(E29+F29+G29+H29+I29+J29+K29&lt;&gt;C29,"Eroare!","")</f>
        <v/>
      </c>
      <c r="E29" s="2">
        <v>0</v>
      </c>
      <c r="F29" s="2">
        <v>0</v>
      </c>
      <c r="G29" s="2">
        <v>0</v>
      </c>
      <c r="H29" s="2">
        <v>0</v>
      </c>
      <c r="I29" s="2">
        <v>0</v>
      </c>
      <c r="J29" s="2">
        <v>0</v>
      </c>
      <c r="K29" s="2">
        <v>0</v>
      </c>
      <c r="L29" s="14"/>
      <c r="M29" s="14"/>
    </row>
    <row r="30" spans="1:13" s="15" customFormat="1" ht="14.4">
      <c r="A30" s="125" t="str">
        <f>'4-Buget_cerere'!A29</f>
        <v>4.3.</v>
      </c>
      <c r="B30" s="16" t="str">
        <f>'4-Buget_cerere'!B29</f>
        <v>Cheltuieli diverse şi neprevăzute</v>
      </c>
      <c r="C30" s="17">
        <f>'4-Buget_cerere'!I29</f>
        <v>0</v>
      </c>
      <c r="D30" s="5" t="str">
        <f>IF(E30+F30+G30+H30+I30+J30+K30&lt;&gt;C30,"Eroare!","")</f>
        <v/>
      </c>
      <c r="E30" s="2">
        <v>0</v>
      </c>
      <c r="F30" s="2">
        <v>0</v>
      </c>
      <c r="G30" s="2">
        <v>0</v>
      </c>
      <c r="H30" s="2">
        <v>0</v>
      </c>
      <c r="I30" s="2">
        <v>0</v>
      </c>
      <c r="J30" s="2">
        <v>0</v>
      </c>
      <c r="K30" s="2">
        <v>0</v>
      </c>
      <c r="L30" s="14"/>
      <c r="M30" s="14"/>
    </row>
    <row r="31" spans="1:13" s="15" customFormat="1" ht="14.4">
      <c r="A31" s="124"/>
      <c r="B31" s="20" t="str">
        <f>'4-Buget_cerere'!B30</f>
        <v>TOTAL CAPITOL 4</v>
      </c>
      <c r="C31" s="17">
        <f>'4-Buget_cerere'!I30</f>
        <v>0</v>
      </c>
      <c r="D31" s="5" t="str">
        <f>IF(E31+F31+G31+H31+I31+J31+K31&lt;&gt;C31,"Eroare!","")</f>
        <v/>
      </c>
      <c r="E31" s="21">
        <f t="shared" ref="E31:K31" si="4">SUM(E28:E30)</f>
        <v>0</v>
      </c>
      <c r="F31" s="21">
        <f t="shared" si="4"/>
        <v>0</v>
      </c>
      <c r="G31" s="21">
        <f t="shared" si="4"/>
        <v>0</v>
      </c>
      <c r="H31" s="21">
        <f t="shared" si="4"/>
        <v>0</v>
      </c>
      <c r="I31" s="21">
        <f t="shared" si="4"/>
        <v>0</v>
      </c>
      <c r="J31" s="21">
        <f t="shared" si="4"/>
        <v>0</v>
      </c>
      <c r="K31" s="21">
        <f t="shared" si="4"/>
        <v>0</v>
      </c>
      <c r="L31" s="14"/>
      <c r="M31" s="14"/>
    </row>
    <row r="32" spans="1:13" s="15" customFormat="1" ht="14.4">
      <c r="A32" s="124" t="str">
        <f>'4-Buget_cerere'!A31</f>
        <v>CAP. 5</v>
      </c>
      <c r="B32" s="334" t="str">
        <f>'4-Buget_cerere'!B31</f>
        <v>Cheltuieli pentru informare şi publicitate</v>
      </c>
      <c r="C32" s="335"/>
      <c r="D32" s="335"/>
      <c r="E32" s="335"/>
      <c r="F32" s="335"/>
      <c r="G32" s="335"/>
      <c r="H32" s="336"/>
      <c r="I32" s="14"/>
      <c r="J32" s="18"/>
      <c r="K32" s="14"/>
      <c r="L32" s="14"/>
      <c r="M32" s="14"/>
    </row>
    <row r="33" spans="1:13" s="15" customFormat="1" ht="41.4">
      <c r="A33" s="125" t="str">
        <f>'4-Buget_cerere'!A32</f>
        <v>5.1.</v>
      </c>
      <c r="B33" s="16" t="str">
        <f>'4-Buget_cerere'!B32</f>
        <v xml:space="preserve">Cheltuieli cu activitățile obligatorii de informare și publicitate aferente proiectului  </v>
      </c>
      <c r="C33" s="17">
        <f>'4-Buget_cerere'!I32</f>
        <v>0</v>
      </c>
      <c r="D33" s="5" t="str">
        <f>IF(E33+F33+G33+H33+I33+J33+K33&lt;&gt;C33,"Eroare!","")</f>
        <v/>
      </c>
      <c r="E33" s="2">
        <v>0</v>
      </c>
      <c r="F33" s="2">
        <v>0</v>
      </c>
      <c r="G33" s="2">
        <v>0</v>
      </c>
      <c r="H33" s="2">
        <v>0</v>
      </c>
      <c r="I33" s="2">
        <v>0</v>
      </c>
      <c r="J33" s="2">
        <v>0</v>
      </c>
      <c r="K33" s="2">
        <v>0</v>
      </c>
      <c r="L33" s="14"/>
      <c r="M33" s="14"/>
    </row>
    <row r="34" spans="1:13" s="15" customFormat="1" ht="14.4" hidden="1">
      <c r="A34" s="125" t="e">
        <f>'4-Buget_cerere'!#REF!</f>
        <v>#REF!</v>
      </c>
      <c r="B34" s="16" t="e">
        <f>'4-Buget_cerere'!#REF!</f>
        <v>#REF!</v>
      </c>
      <c r="C34" s="17" t="e">
        <f>'4-Buget_cerere'!#REF!</f>
        <v>#REF!</v>
      </c>
      <c r="D34" s="5" t="e">
        <f>IF(E34+F34+G34+H34+I34+J34+K34&lt;&gt;C34,"Eroare!","")</f>
        <v>#REF!</v>
      </c>
      <c r="E34" s="2"/>
      <c r="F34" s="2"/>
      <c r="G34" s="2"/>
      <c r="H34" s="2"/>
      <c r="I34" s="2"/>
      <c r="J34" s="2"/>
      <c r="K34" s="2"/>
      <c r="L34" s="14"/>
      <c r="M34" s="14"/>
    </row>
    <row r="35" spans="1:13" s="15" customFormat="1" ht="14.4" hidden="1">
      <c r="A35" s="125"/>
      <c r="B35" s="16"/>
      <c r="C35" s="17"/>
      <c r="D35" s="5" t="str">
        <f>IF(E35+F35+G35+H35+I35+J35+K35&lt;&gt;C35,"Eroare!","")</f>
        <v/>
      </c>
      <c r="E35" s="2"/>
      <c r="F35" s="2"/>
      <c r="G35" s="2"/>
      <c r="H35" s="2"/>
      <c r="I35" s="2"/>
      <c r="J35" s="2"/>
      <c r="K35" s="2"/>
      <c r="L35" s="14"/>
      <c r="M35" s="14"/>
    </row>
    <row r="36" spans="1:13" s="15" customFormat="1" ht="21" customHeight="1">
      <c r="A36" s="124"/>
      <c r="B36" s="20" t="str">
        <f>'4-Buget_cerere'!B34</f>
        <v>TOTAL CAPITOL 5</v>
      </c>
      <c r="C36" s="17">
        <f>'4-Buget_cerere'!I34</f>
        <v>0</v>
      </c>
      <c r="D36" s="5" t="str">
        <f>IF(E36+F36+G36+H36+I36+J36+K36&lt;&gt;C36,"Eroare!","")</f>
        <v/>
      </c>
      <c r="E36" s="21">
        <f t="shared" ref="E36:K36" si="5">SUM(E33:E34)</f>
        <v>0</v>
      </c>
      <c r="F36" s="21">
        <f t="shared" si="5"/>
        <v>0</v>
      </c>
      <c r="G36" s="21">
        <f t="shared" si="5"/>
        <v>0</v>
      </c>
      <c r="H36" s="21">
        <f t="shared" si="5"/>
        <v>0</v>
      </c>
      <c r="I36" s="21">
        <f t="shared" si="5"/>
        <v>0</v>
      </c>
      <c r="J36" s="21">
        <f t="shared" si="5"/>
        <v>0</v>
      </c>
      <c r="K36" s="21">
        <f t="shared" si="5"/>
        <v>0</v>
      </c>
      <c r="L36" s="14"/>
      <c r="M36" s="14"/>
    </row>
    <row r="37" spans="1:13" s="15" customFormat="1" ht="14.4" hidden="1">
      <c r="A37" s="124" t="e">
        <f>'4-Buget_cerere'!#REF!</f>
        <v>#REF!</v>
      </c>
      <c r="B37" s="13" t="e">
        <f>'4-Buget_cerere'!#REF!</f>
        <v>#REF!</v>
      </c>
      <c r="C37" s="17" t="e">
        <f>'4-Buget_cerere'!#REF!</f>
        <v>#REF!</v>
      </c>
      <c r="D37" s="5" t="e">
        <f t="shared" ref="D37:D48" si="6">IF(E37+F37+G37+H37+I37+J37+K37&lt;&gt;C37,"Eroare!","")</f>
        <v>#REF!</v>
      </c>
      <c r="E37" s="2">
        <v>0</v>
      </c>
      <c r="F37" s="2">
        <v>0</v>
      </c>
      <c r="G37" s="2">
        <v>0</v>
      </c>
      <c r="H37" s="2">
        <v>0</v>
      </c>
      <c r="I37" s="2">
        <v>0</v>
      </c>
      <c r="J37" s="2">
        <v>0</v>
      </c>
      <c r="K37" s="2">
        <v>0</v>
      </c>
      <c r="L37" s="14"/>
      <c r="M37" s="14"/>
    </row>
    <row r="38" spans="1:13" s="15" customFormat="1" ht="14.4" hidden="1">
      <c r="A38" s="124" t="e">
        <f>'4-Buget_cerere'!#REF!</f>
        <v>#REF!</v>
      </c>
      <c r="B38" s="13" t="e">
        <f>'4-Buget_cerere'!#REF!</f>
        <v>#REF!</v>
      </c>
      <c r="C38" s="17" t="e">
        <f>'4-Buget_cerere'!#REF!</f>
        <v>#REF!</v>
      </c>
      <c r="D38" s="5" t="e">
        <f t="shared" si="6"/>
        <v>#REF!</v>
      </c>
      <c r="E38" s="2">
        <v>0</v>
      </c>
      <c r="F38" s="2">
        <v>0</v>
      </c>
      <c r="G38" s="2">
        <v>0</v>
      </c>
      <c r="H38" s="2">
        <v>0</v>
      </c>
      <c r="I38" s="2">
        <v>0</v>
      </c>
      <c r="J38" s="2">
        <v>0</v>
      </c>
      <c r="K38" s="2">
        <v>0</v>
      </c>
      <c r="L38" s="14"/>
      <c r="M38" s="14"/>
    </row>
    <row r="39" spans="1:13" s="15" customFormat="1" ht="14.4" hidden="1">
      <c r="A39" s="124" t="e">
        <f>'4-Buget_cerere'!#REF!</f>
        <v>#REF!</v>
      </c>
      <c r="B39" s="13" t="e">
        <f>'4-Buget_cerere'!#REF!</f>
        <v>#REF!</v>
      </c>
      <c r="C39" s="17" t="e">
        <f>'4-Buget_cerere'!#REF!</f>
        <v>#REF!</v>
      </c>
      <c r="D39" s="5" t="e">
        <f t="shared" si="6"/>
        <v>#REF!</v>
      </c>
      <c r="E39" s="2">
        <v>0</v>
      </c>
      <c r="F39" s="2">
        <v>0</v>
      </c>
      <c r="G39" s="2">
        <v>0</v>
      </c>
      <c r="H39" s="2">
        <v>0</v>
      </c>
      <c r="I39" s="2">
        <v>0</v>
      </c>
      <c r="J39" s="2">
        <v>0</v>
      </c>
      <c r="K39" s="2">
        <v>0</v>
      </c>
      <c r="L39" s="14"/>
      <c r="M39" s="14"/>
    </row>
    <row r="40" spans="1:13" s="15" customFormat="1" ht="14.4" hidden="1">
      <c r="A40" s="124" t="e">
        <f>'4-Buget_cerere'!#REF!</f>
        <v>#REF!</v>
      </c>
      <c r="B40" s="13" t="e">
        <f>'4-Buget_cerere'!#REF!</f>
        <v>#REF!</v>
      </c>
      <c r="C40" s="17" t="e">
        <f>'4-Buget_cerere'!#REF!</f>
        <v>#REF!</v>
      </c>
      <c r="D40" s="5" t="e">
        <f t="shared" si="6"/>
        <v>#REF!</v>
      </c>
      <c r="E40" s="2">
        <v>0</v>
      </c>
      <c r="F40" s="2">
        <v>0</v>
      </c>
      <c r="G40" s="2">
        <v>0</v>
      </c>
      <c r="H40" s="2">
        <v>0</v>
      </c>
      <c r="I40" s="2">
        <v>0</v>
      </c>
      <c r="J40" s="2">
        <v>0</v>
      </c>
      <c r="K40" s="2">
        <v>0</v>
      </c>
      <c r="L40" s="14"/>
      <c r="M40" s="14"/>
    </row>
    <row r="41" spans="1:13" s="15" customFormat="1" ht="14.4" hidden="1">
      <c r="A41" s="124" t="e">
        <f>'4-Buget_cerere'!#REF!</f>
        <v>#REF!</v>
      </c>
      <c r="B41" s="13" t="e">
        <f>'4-Buget_cerere'!#REF!</f>
        <v>#REF!</v>
      </c>
      <c r="C41" s="17" t="e">
        <f>'4-Buget_cerere'!#REF!</f>
        <v>#REF!</v>
      </c>
      <c r="D41" s="5" t="e">
        <f t="shared" si="6"/>
        <v>#REF!</v>
      </c>
      <c r="E41" s="2"/>
      <c r="F41" s="2"/>
      <c r="G41" s="2"/>
      <c r="H41" s="2"/>
      <c r="I41" s="2"/>
      <c r="J41" s="2"/>
      <c r="K41" s="2"/>
      <c r="L41" s="14"/>
      <c r="M41" s="14"/>
    </row>
    <row r="42" spans="1:13" s="15" customFormat="1" ht="14.4" hidden="1">
      <c r="A42" s="124" t="e">
        <f>'4-Buget_cerere'!#REF!</f>
        <v>#REF!</v>
      </c>
      <c r="B42" s="13" t="e">
        <f>'4-Buget_cerere'!#REF!</f>
        <v>#REF!</v>
      </c>
      <c r="C42" s="17" t="e">
        <f>'4-Buget_cerere'!#REF!</f>
        <v>#REF!</v>
      </c>
      <c r="D42" s="5" t="e">
        <f t="shared" si="6"/>
        <v>#REF!</v>
      </c>
      <c r="E42" s="2"/>
      <c r="F42" s="2"/>
      <c r="G42" s="2"/>
      <c r="H42" s="2"/>
      <c r="I42" s="2"/>
      <c r="J42" s="2"/>
      <c r="K42" s="2"/>
      <c r="L42" s="14"/>
      <c r="M42" s="14"/>
    </row>
    <row r="43" spans="1:13" s="15" customFormat="1" ht="14.4" hidden="1">
      <c r="A43" s="124" t="e">
        <f>'4-Buget_cerere'!#REF!</f>
        <v>#REF!</v>
      </c>
      <c r="B43" s="13" t="e">
        <f>'4-Buget_cerere'!#REF!</f>
        <v>#REF!</v>
      </c>
      <c r="C43" s="17" t="e">
        <f>'4-Buget_cerere'!#REF!</f>
        <v>#REF!</v>
      </c>
      <c r="D43" s="5" t="e">
        <f t="shared" si="6"/>
        <v>#REF!</v>
      </c>
      <c r="E43" s="2"/>
      <c r="F43" s="2"/>
      <c r="G43" s="2"/>
      <c r="H43" s="2"/>
      <c r="I43" s="2"/>
      <c r="J43" s="2"/>
      <c r="K43" s="2"/>
      <c r="L43" s="14"/>
      <c r="M43" s="14"/>
    </row>
    <row r="44" spans="1:13" s="15" customFormat="1" ht="14.4">
      <c r="A44" s="124" t="s">
        <v>309</v>
      </c>
      <c r="B44" s="334" t="s">
        <v>310</v>
      </c>
      <c r="C44" s="335"/>
      <c r="D44" s="335"/>
      <c r="E44" s="335"/>
      <c r="F44" s="335"/>
      <c r="G44" s="335"/>
      <c r="H44" s="336"/>
      <c r="I44" s="267"/>
      <c r="J44" s="267"/>
      <c r="K44" s="267"/>
      <c r="L44" s="14"/>
      <c r="M44" s="14"/>
    </row>
    <row r="45" spans="1:13" s="15" customFormat="1" ht="14.4">
      <c r="A45" s="59" t="s">
        <v>317</v>
      </c>
      <c r="B45" s="148" t="str">
        <f>'3 Foaie calcul'!$B$69</f>
        <v xml:space="preserve">Cheltuieli aferente marjei de buget </v>
      </c>
      <c r="C45" s="17">
        <f>'4-Buget_cerere'!I36</f>
        <v>0</v>
      </c>
      <c r="D45" s="5"/>
      <c r="E45" s="2">
        <v>0</v>
      </c>
      <c r="F45" s="2">
        <v>0</v>
      </c>
      <c r="G45" s="2">
        <v>0</v>
      </c>
      <c r="H45" s="2">
        <v>0</v>
      </c>
      <c r="I45" s="2">
        <v>0</v>
      </c>
      <c r="J45" s="2">
        <v>0</v>
      </c>
      <c r="K45" s="2">
        <v>0</v>
      </c>
      <c r="L45" s="14"/>
      <c r="M45" s="14"/>
    </row>
    <row r="46" spans="1:13" s="15" customFormat="1" ht="27.6">
      <c r="A46" s="59" t="s">
        <v>318</v>
      </c>
      <c r="B46" s="148" t="s">
        <v>306</v>
      </c>
      <c r="C46" s="17">
        <f>'4-Buget_cerere'!I37</f>
        <v>0</v>
      </c>
      <c r="D46" s="5"/>
      <c r="E46" s="2">
        <v>0</v>
      </c>
      <c r="F46" s="2">
        <v>0</v>
      </c>
      <c r="G46" s="2">
        <v>0</v>
      </c>
      <c r="H46" s="2">
        <v>0</v>
      </c>
      <c r="I46" s="2">
        <v>0</v>
      </c>
      <c r="J46" s="2">
        <v>0</v>
      </c>
      <c r="K46" s="2">
        <v>0</v>
      </c>
      <c r="L46" s="14"/>
      <c r="M46" s="14"/>
    </row>
    <row r="47" spans="1:13" s="15" customFormat="1" ht="14.4">
      <c r="A47" s="268"/>
      <c r="B47" s="269" t="s">
        <v>311</v>
      </c>
      <c r="C47" s="17">
        <f>C45+C46</f>
        <v>0</v>
      </c>
      <c r="D47" s="5"/>
      <c r="E47" s="2">
        <f>E45+E46</f>
        <v>0</v>
      </c>
      <c r="F47" s="2">
        <f t="shared" ref="F47:K47" si="7">F45+F46</f>
        <v>0</v>
      </c>
      <c r="G47" s="2">
        <f t="shared" si="7"/>
        <v>0</v>
      </c>
      <c r="H47" s="2">
        <f t="shared" si="7"/>
        <v>0</v>
      </c>
      <c r="I47" s="2">
        <f t="shared" si="7"/>
        <v>0</v>
      </c>
      <c r="J47" s="2">
        <f t="shared" si="7"/>
        <v>0</v>
      </c>
      <c r="K47" s="2">
        <f t="shared" si="7"/>
        <v>0</v>
      </c>
      <c r="L47" s="14"/>
      <c r="M47" s="14"/>
    </row>
    <row r="48" spans="1:13" s="23" customFormat="1" ht="14.4">
      <c r="A48" s="126"/>
      <c r="B48" s="22" t="str">
        <f>'4-Buget_cerere'!B39</f>
        <v>TOTAL GENERAL</v>
      </c>
      <c r="C48" s="17">
        <f>'4-Buget_cerere'!I39</f>
        <v>0</v>
      </c>
      <c r="D48" s="5" t="str">
        <f t="shared" si="6"/>
        <v/>
      </c>
      <c r="E48" s="21">
        <f>E36+E31+E26+E21+E11+E47</f>
        <v>0</v>
      </c>
      <c r="F48" s="21">
        <f t="shared" ref="F48:K48" si="8">F36+F31+F26+F21+F11+F47</f>
        <v>0</v>
      </c>
      <c r="G48" s="21">
        <f t="shared" si="8"/>
        <v>0</v>
      </c>
      <c r="H48" s="21">
        <f t="shared" si="8"/>
        <v>0</v>
      </c>
      <c r="I48" s="21">
        <f t="shared" si="8"/>
        <v>0</v>
      </c>
      <c r="J48" s="21">
        <f t="shared" si="8"/>
        <v>0</v>
      </c>
      <c r="K48" s="21">
        <f t="shared" si="8"/>
        <v>0</v>
      </c>
      <c r="L48" s="14"/>
      <c r="M48" s="14"/>
    </row>
    <row r="49" spans="1:13" s="27" customFormat="1">
      <c r="A49" s="24"/>
      <c r="B49" s="25"/>
      <c r="C49" s="26"/>
      <c r="D49" s="8"/>
      <c r="E49" s="9"/>
      <c r="F49" s="9"/>
      <c r="G49" s="9"/>
      <c r="H49" s="9"/>
      <c r="I49" s="18"/>
      <c r="J49" s="18"/>
      <c r="K49" s="18"/>
      <c r="L49" s="18"/>
      <c r="M49" s="18"/>
    </row>
    <row r="50" spans="1:13" s="27" customFormat="1">
      <c r="A50" s="24"/>
      <c r="B50" s="28"/>
      <c r="C50" s="26"/>
      <c r="D50" s="8"/>
      <c r="E50" s="9"/>
      <c r="F50" s="9"/>
      <c r="G50" s="9"/>
      <c r="H50" s="9"/>
      <c r="I50" s="18"/>
      <c r="J50" s="18"/>
      <c r="K50" s="18"/>
      <c r="L50" s="18"/>
      <c r="M50" s="18"/>
    </row>
    <row r="51" spans="1:13" s="29" customFormat="1">
      <c r="A51" s="347" t="s">
        <v>60</v>
      </c>
      <c r="B51" s="347"/>
      <c r="C51" s="342" t="s">
        <v>51</v>
      </c>
      <c r="D51" s="343" t="s">
        <v>52</v>
      </c>
      <c r="E51" s="348" t="s">
        <v>33</v>
      </c>
      <c r="F51" s="349"/>
      <c r="G51" s="349"/>
      <c r="H51" s="349"/>
      <c r="I51" s="349"/>
      <c r="J51" s="349"/>
      <c r="K51" s="349"/>
      <c r="L51" s="1"/>
      <c r="M51" s="1"/>
    </row>
    <row r="52" spans="1:13" s="30" customFormat="1">
      <c r="A52" s="347"/>
      <c r="B52" s="347"/>
      <c r="C52" s="342"/>
      <c r="D52" s="343"/>
      <c r="E52" s="10" t="s">
        <v>29</v>
      </c>
      <c r="F52" s="10" t="s">
        <v>30</v>
      </c>
      <c r="G52" s="10" t="s">
        <v>31</v>
      </c>
      <c r="H52" s="10" t="s">
        <v>32</v>
      </c>
      <c r="I52" s="10" t="s">
        <v>65</v>
      </c>
      <c r="J52" s="10" t="s">
        <v>66</v>
      </c>
      <c r="K52" s="10" t="s">
        <v>67</v>
      </c>
      <c r="L52" s="11"/>
      <c r="M52" s="11"/>
    </row>
    <row r="53" spans="1:13" s="32" customFormat="1">
      <c r="A53" s="359" t="s">
        <v>69</v>
      </c>
      <c r="B53" s="359"/>
      <c r="C53" s="17">
        <f>'4-Buget_cerere'!C43</f>
        <v>0</v>
      </c>
      <c r="D53" s="5" t="str">
        <f>IF(E53+F53+G53+H53+I53+J53+K53&lt;&gt;C53,"Eroare!","")</f>
        <v/>
      </c>
      <c r="E53" s="3">
        <f t="shared" ref="E53:K53" si="9">E48</f>
        <v>0</v>
      </c>
      <c r="F53" s="3">
        <f t="shared" si="9"/>
        <v>0</v>
      </c>
      <c r="G53" s="3">
        <f t="shared" si="9"/>
        <v>0</v>
      </c>
      <c r="H53" s="3">
        <f t="shared" si="9"/>
        <v>0</v>
      </c>
      <c r="I53" s="3">
        <f t="shared" si="9"/>
        <v>0</v>
      </c>
      <c r="J53" s="3">
        <f t="shared" si="9"/>
        <v>0</v>
      </c>
      <c r="K53" s="3">
        <f t="shared" si="9"/>
        <v>0</v>
      </c>
      <c r="L53" s="31"/>
      <c r="M53" s="31"/>
    </row>
    <row r="54" spans="1:13" s="32" customFormat="1">
      <c r="A54" s="361" t="s">
        <v>71</v>
      </c>
      <c r="B54" s="362"/>
      <c r="C54" s="41">
        <f>'4-Buget_cerere'!G39</f>
        <v>0</v>
      </c>
      <c r="D54" s="5" t="str">
        <f>IF(E54+F54+G54+H54+I54+J54+K54&lt;&gt;C54,"Eroare!","")</f>
        <v/>
      </c>
      <c r="E54" s="42">
        <v>0</v>
      </c>
      <c r="F54" s="42">
        <v>0</v>
      </c>
      <c r="G54" s="42">
        <v>0</v>
      </c>
      <c r="H54" s="42">
        <v>0</v>
      </c>
      <c r="I54" s="42">
        <v>0</v>
      </c>
      <c r="J54" s="42">
        <v>0</v>
      </c>
      <c r="K54" s="42">
        <v>0</v>
      </c>
      <c r="L54" s="31"/>
      <c r="M54" s="31"/>
    </row>
    <row r="55" spans="1:13" s="32" customFormat="1">
      <c r="A55" s="359" t="s">
        <v>53</v>
      </c>
      <c r="B55" s="359"/>
      <c r="C55" s="17">
        <f>'4-Buget_cerere'!C46</f>
        <v>0</v>
      </c>
      <c r="D55" s="5" t="str">
        <f>IF(E55+F55+G55+H55+I55+J55+K55&lt;&gt;C55,"Eroare!","")</f>
        <v/>
      </c>
      <c r="E55" s="3">
        <f t="shared" ref="E55:K55" si="10">SUM(E56:E57)</f>
        <v>0</v>
      </c>
      <c r="F55" s="3">
        <f t="shared" si="10"/>
        <v>0</v>
      </c>
      <c r="G55" s="3">
        <f t="shared" si="10"/>
        <v>0</v>
      </c>
      <c r="H55" s="3">
        <f t="shared" si="10"/>
        <v>0</v>
      </c>
      <c r="I55" s="3">
        <f t="shared" si="10"/>
        <v>0</v>
      </c>
      <c r="J55" s="3">
        <f t="shared" si="10"/>
        <v>0</v>
      </c>
      <c r="K55" s="3">
        <f t="shared" si="10"/>
        <v>0</v>
      </c>
      <c r="L55" s="31"/>
      <c r="M55" s="31"/>
    </row>
    <row r="56" spans="1:13" s="30" customFormat="1">
      <c r="A56" s="360" t="s">
        <v>61</v>
      </c>
      <c r="B56" s="360"/>
      <c r="C56" s="17"/>
      <c r="D56" s="5"/>
      <c r="E56" s="2">
        <v>0</v>
      </c>
      <c r="F56" s="2">
        <v>0</v>
      </c>
      <c r="G56" s="2">
        <v>0</v>
      </c>
      <c r="H56" s="2">
        <v>0</v>
      </c>
      <c r="I56" s="2">
        <v>0</v>
      </c>
      <c r="J56" s="2">
        <v>0</v>
      </c>
      <c r="K56" s="2">
        <v>0</v>
      </c>
      <c r="L56" s="11"/>
      <c r="M56" s="11"/>
    </row>
    <row r="57" spans="1:13" s="30" customFormat="1">
      <c r="A57" s="360" t="s">
        <v>62</v>
      </c>
      <c r="B57" s="360"/>
      <c r="C57" s="17"/>
      <c r="D57" s="5"/>
      <c r="E57" s="2">
        <v>0</v>
      </c>
      <c r="F57" s="2">
        <v>0</v>
      </c>
      <c r="G57" s="2">
        <v>0</v>
      </c>
      <c r="H57" s="2">
        <v>0</v>
      </c>
      <c r="I57" s="2">
        <v>0</v>
      </c>
      <c r="J57" s="2">
        <v>0</v>
      </c>
      <c r="K57" s="2">
        <v>0</v>
      </c>
      <c r="L57" s="11"/>
      <c r="M57" s="11"/>
    </row>
    <row r="58" spans="1:13" s="32" customFormat="1">
      <c r="A58" s="359" t="str">
        <f>'4-Buget_cerere'!B49</f>
        <v>ASISTENŢĂ FINANCIARĂ NERAMBURSABILĂ SOLICITATĂ</v>
      </c>
      <c r="B58" s="359"/>
      <c r="C58" s="17">
        <f>'4-Buget_cerere'!C49</f>
        <v>0</v>
      </c>
      <c r="D58" s="5" t="str">
        <f>IF(E58+F58+G58+H58+I58+J58+K58&lt;&gt;C58,"Eroare!","")</f>
        <v/>
      </c>
      <c r="E58" s="2">
        <v>0</v>
      </c>
      <c r="F58" s="2">
        <v>0</v>
      </c>
      <c r="G58" s="2">
        <v>0</v>
      </c>
      <c r="H58" s="2">
        <v>0</v>
      </c>
      <c r="I58" s="2">
        <v>0</v>
      </c>
      <c r="J58" s="2">
        <v>0</v>
      </c>
      <c r="K58" s="2">
        <v>0</v>
      </c>
      <c r="L58" s="31"/>
      <c r="M58" s="31"/>
    </row>
    <row r="59" spans="1:13" s="35" customFormat="1" ht="14.4">
      <c r="A59" s="33"/>
      <c r="B59" s="34"/>
      <c r="C59" s="26"/>
      <c r="D59" s="8"/>
      <c r="E59" s="9"/>
      <c r="F59" s="9"/>
      <c r="G59" s="9"/>
      <c r="H59" s="9"/>
      <c r="I59" s="31"/>
      <c r="J59" s="18"/>
      <c r="K59" s="31"/>
      <c r="L59" s="31"/>
      <c r="M59" s="31"/>
    </row>
    <row r="60" spans="1:13" s="35" customFormat="1" ht="14.4">
      <c r="A60" s="33"/>
      <c r="B60" s="36"/>
      <c r="C60" s="26"/>
      <c r="D60" s="8"/>
      <c r="E60" s="9"/>
      <c r="F60" s="9"/>
      <c r="G60" s="9"/>
      <c r="H60" s="9"/>
      <c r="I60" s="31"/>
      <c r="J60" s="31"/>
      <c r="K60" s="31"/>
      <c r="L60" s="31"/>
      <c r="M60" s="31"/>
    </row>
    <row r="61" spans="1:13" s="12" customFormat="1" ht="14.4">
      <c r="A61" s="352" t="s">
        <v>50</v>
      </c>
      <c r="B61" s="352"/>
      <c r="C61" s="352"/>
      <c r="D61" s="8"/>
      <c r="E61" s="9"/>
      <c r="F61" s="9"/>
      <c r="G61" s="9"/>
      <c r="H61" s="9"/>
      <c r="I61" s="11"/>
      <c r="J61" s="11"/>
      <c r="K61" s="11"/>
      <c r="L61" s="11"/>
      <c r="M61" s="11"/>
    </row>
    <row r="62" spans="1:13" s="12" customFormat="1" ht="15" customHeight="1">
      <c r="A62" s="357" t="s">
        <v>7</v>
      </c>
      <c r="B62" s="358"/>
      <c r="C62" s="37" t="s">
        <v>54</v>
      </c>
      <c r="E62" s="10" t="s">
        <v>29</v>
      </c>
      <c r="F62" s="10" t="s">
        <v>30</v>
      </c>
      <c r="G62" s="10" t="s">
        <v>31</v>
      </c>
      <c r="H62" s="10" t="s">
        <v>32</v>
      </c>
      <c r="I62" s="10" t="s">
        <v>65</v>
      </c>
      <c r="J62" s="10" t="s">
        <v>66</v>
      </c>
      <c r="K62" s="10" t="s">
        <v>68</v>
      </c>
      <c r="M62" s="11"/>
    </row>
    <row r="63" spans="1:13" s="12" customFormat="1" ht="15" customHeight="1">
      <c r="A63" s="355" t="s">
        <v>0</v>
      </c>
      <c r="B63" s="356"/>
      <c r="C63" s="5">
        <f>SUM(E63:K63)</f>
        <v>0</v>
      </c>
      <c r="E63" s="3">
        <f t="shared" ref="E63:K63" si="11">E57</f>
        <v>0</v>
      </c>
      <c r="F63" s="3">
        <f t="shared" si="11"/>
        <v>0</v>
      </c>
      <c r="G63" s="3">
        <f t="shared" si="11"/>
        <v>0</v>
      </c>
      <c r="H63" s="3">
        <f t="shared" si="11"/>
        <v>0</v>
      </c>
      <c r="I63" s="3">
        <f t="shared" si="11"/>
        <v>0</v>
      </c>
      <c r="J63" s="3">
        <f t="shared" si="11"/>
        <v>0</v>
      </c>
      <c r="K63" s="3">
        <f t="shared" si="11"/>
        <v>0</v>
      </c>
      <c r="M63" s="11"/>
    </row>
    <row r="64" spans="1:13" s="12" customFormat="1" ht="15" customHeight="1">
      <c r="A64" s="355" t="s">
        <v>1</v>
      </c>
      <c r="B64" s="356"/>
      <c r="C64" s="5">
        <f>SUM(E64:K64)</f>
        <v>0</v>
      </c>
      <c r="E64" s="2">
        <v>0</v>
      </c>
      <c r="F64" s="2">
        <v>0</v>
      </c>
      <c r="G64" s="2">
        <v>0</v>
      </c>
      <c r="H64" s="2">
        <v>0</v>
      </c>
      <c r="I64" s="2">
        <v>0</v>
      </c>
      <c r="J64" s="2">
        <v>0</v>
      </c>
      <c r="K64" s="2">
        <v>0</v>
      </c>
      <c r="M64" s="11"/>
    </row>
    <row r="65" spans="1:13" s="12" customFormat="1" ht="15" customHeight="1">
      <c r="A65" s="355" t="s">
        <v>2</v>
      </c>
      <c r="B65" s="356"/>
      <c r="C65" s="5">
        <f>SUM(E65:K65)</f>
        <v>0</v>
      </c>
      <c r="E65" s="2">
        <v>0</v>
      </c>
      <c r="F65" s="2">
        <v>0</v>
      </c>
      <c r="G65" s="2">
        <v>0</v>
      </c>
      <c r="H65" s="2">
        <v>0</v>
      </c>
      <c r="I65" s="2">
        <v>0</v>
      </c>
      <c r="J65" s="2">
        <v>0</v>
      </c>
      <c r="K65" s="2">
        <v>0</v>
      </c>
      <c r="M65" s="11"/>
    </row>
    <row r="66" spans="1:13" s="35" customFormat="1" ht="15" customHeight="1">
      <c r="A66" s="353" t="s">
        <v>3</v>
      </c>
      <c r="B66" s="354"/>
      <c r="C66" s="5">
        <f>SUM(E66:K66)</f>
        <v>0</v>
      </c>
      <c r="E66" s="3">
        <f t="shared" ref="E66:J66" si="12">E65+E64</f>
        <v>0</v>
      </c>
      <c r="F66" s="3">
        <f t="shared" si="12"/>
        <v>0</v>
      </c>
      <c r="G66" s="3">
        <f t="shared" si="12"/>
        <v>0</v>
      </c>
      <c r="H66" s="3">
        <f t="shared" si="12"/>
        <v>0</v>
      </c>
      <c r="I66" s="3">
        <f t="shared" si="12"/>
        <v>0</v>
      </c>
      <c r="J66" s="3">
        <f t="shared" si="12"/>
        <v>0</v>
      </c>
      <c r="K66" s="3">
        <f>K65+K64</f>
        <v>0</v>
      </c>
      <c r="M66" s="31"/>
    </row>
    <row r="67" spans="1:13" s="12" customFormat="1" ht="14.4" hidden="1">
      <c r="A67" s="24"/>
      <c r="B67" s="39"/>
      <c r="C67" s="5">
        <f t="shared" ref="C67:C82" si="13">SUM(D67:K67)</f>
        <v>0</v>
      </c>
      <c r="D67" s="10" t="s">
        <v>127</v>
      </c>
      <c r="E67" s="10" t="s">
        <v>128</v>
      </c>
      <c r="F67" s="10" t="s">
        <v>129</v>
      </c>
      <c r="G67" s="10" t="s">
        <v>130</v>
      </c>
      <c r="H67" s="10" t="s">
        <v>131</v>
      </c>
      <c r="I67" s="11"/>
      <c r="J67" s="11"/>
      <c r="K67" s="11"/>
      <c r="L67" s="11"/>
      <c r="M67" s="11"/>
    </row>
    <row r="68" spans="1:13" s="12" customFormat="1" ht="14.4" hidden="1">
      <c r="A68" s="24"/>
      <c r="B68" s="39"/>
      <c r="C68" s="5">
        <f t="shared" si="13"/>
        <v>0</v>
      </c>
      <c r="D68" s="38"/>
      <c r="E68" s="38"/>
      <c r="F68" s="38"/>
      <c r="G68" s="38"/>
      <c r="H68" s="38"/>
      <c r="I68" s="11"/>
      <c r="J68" s="11"/>
      <c r="K68" s="11"/>
      <c r="L68" s="11"/>
      <c r="M68" s="11"/>
    </row>
    <row r="69" spans="1:13" s="12" customFormat="1" ht="14.4" hidden="1">
      <c r="A69" s="24"/>
      <c r="B69" s="39"/>
      <c r="C69" s="5">
        <f t="shared" si="13"/>
        <v>0</v>
      </c>
      <c r="D69" s="2">
        <v>0</v>
      </c>
      <c r="E69" s="2">
        <v>0</v>
      </c>
      <c r="F69" s="2">
        <v>0</v>
      </c>
      <c r="G69" s="2">
        <v>0</v>
      </c>
      <c r="H69" s="2">
        <v>0</v>
      </c>
      <c r="I69" s="11"/>
      <c r="J69" s="11"/>
      <c r="K69" s="11"/>
      <c r="L69" s="11"/>
      <c r="M69" s="11"/>
    </row>
    <row r="70" spans="1:13" s="12" customFormat="1" ht="14.4" hidden="1">
      <c r="A70" s="24"/>
      <c r="B70" s="39"/>
      <c r="C70" s="5">
        <f t="shared" si="13"/>
        <v>0</v>
      </c>
      <c r="D70" s="2">
        <v>0</v>
      </c>
      <c r="E70" s="2">
        <v>0</v>
      </c>
      <c r="F70" s="2">
        <v>0</v>
      </c>
      <c r="G70" s="2">
        <v>0</v>
      </c>
      <c r="H70" s="2">
        <v>0</v>
      </c>
      <c r="I70" s="11"/>
      <c r="J70" s="11"/>
      <c r="K70" s="11"/>
      <c r="L70" s="11"/>
      <c r="M70" s="11"/>
    </row>
    <row r="71" spans="1:13" s="12" customFormat="1" ht="14.4" hidden="1">
      <c r="A71" s="24"/>
      <c r="B71" s="39"/>
      <c r="C71" s="5">
        <f t="shared" si="13"/>
        <v>0</v>
      </c>
      <c r="D71" s="3">
        <f>D70+D69</f>
        <v>0</v>
      </c>
      <c r="E71" s="3">
        <f>E70+E69</f>
        <v>0</v>
      </c>
      <c r="F71" s="3">
        <f>F70+F69</f>
        <v>0</v>
      </c>
      <c r="G71" s="3">
        <f>G70+G69</f>
        <v>0</v>
      </c>
      <c r="H71" s="3">
        <f>H70+H69</f>
        <v>0</v>
      </c>
      <c r="I71" s="11"/>
      <c r="J71" s="11"/>
      <c r="K71" s="11"/>
      <c r="L71" s="11"/>
      <c r="M71" s="11"/>
    </row>
    <row r="72" spans="1:13" s="12" customFormat="1" ht="14.4" hidden="1">
      <c r="A72" s="24"/>
      <c r="B72" s="39"/>
      <c r="C72" s="5">
        <f t="shared" si="13"/>
        <v>0</v>
      </c>
      <c r="D72" s="10" t="s">
        <v>132</v>
      </c>
      <c r="E72" s="10" t="s">
        <v>133</v>
      </c>
      <c r="F72" s="10" t="s">
        <v>134</v>
      </c>
      <c r="G72" s="10" t="s">
        <v>135</v>
      </c>
      <c r="H72" s="10" t="s">
        <v>136</v>
      </c>
      <c r="I72" s="11"/>
      <c r="J72" s="11"/>
      <c r="K72" s="11"/>
      <c r="L72" s="11"/>
      <c r="M72" s="11"/>
    </row>
    <row r="73" spans="1:13" s="12" customFormat="1" ht="14.4" hidden="1">
      <c r="A73" s="24"/>
      <c r="B73" s="39"/>
      <c r="C73" s="5">
        <f t="shared" si="13"/>
        <v>0</v>
      </c>
      <c r="D73" s="38"/>
      <c r="E73" s="38"/>
      <c r="F73" s="38"/>
      <c r="G73" s="38"/>
      <c r="H73" s="38"/>
      <c r="I73" s="11"/>
      <c r="J73" s="11"/>
      <c r="K73" s="11"/>
      <c r="L73" s="11"/>
      <c r="M73" s="11"/>
    </row>
    <row r="74" spans="1:13" s="12" customFormat="1" ht="14.4" hidden="1">
      <c r="A74" s="24"/>
      <c r="B74" s="39"/>
      <c r="C74" s="5">
        <f t="shared" si="13"/>
        <v>0</v>
      </c>
      <c r="D74" s="2">
        <v>0</v>
      </c>
      <c r="E74" s="2">
        <v>0</v>
      </c>
      <c r="F74" s="2">
        <v>0</v>
      </c>
      <c r="G74" s="2">
        <v>0</v>
      </c>
      <c r="H74" s="2">
        <v>0</v>
      </c>
      <c r="I74" s="11"/>
      <c r="J74" s="11"/>
      <c r="K74" s="11"/>
      <c r="L74" s="11"/>
      <c r="M74" s="11"/>
    </row>
    <row r="75" spans="1:13" s="12" customFormat="1" ht="14.4" hidden="1">
      <c r="A75" s="24"/>
      <c r="B75" s="39"/>
      <c r="C75" s="5">
        <f t="shared" si="13"/>
        <v>0</v>
      </c>
      <c r="D75" s="2">
        <v>0</v>
      </c>
      <c r="E75" s="2">
        <v>0</v>
      </c>
      <c r="F75" s="2">
        <v>0</v>
      </c>
      <c r="G75" s="2">
        <v>0</v>
      </c>
      <c r="H75" s="2">
        <v>0</v>
      </c>
      <c r="I75" s="11"/>
      <c r="J75" s="11"/>
      <c r="K75" s="11"/>
      <c r="L75" s="11"/>
      <c r="M75" s="11"/>
    </row>
    <row r="76" spans="1:13" s="12" customFormat="1" ht="14.4" hidden="1">
      <c r="A76" s="24"/>
      <c r="B76" s="39"/>
      <c r="C76" s="5">
        <f t="shared" si="13"/>
        <v>0</v>
      </c>
      <c r="D76" s="3">
        <f>D75+D74</f>
        <v>0</v>
      </c>
      <c r="E76" s="3">
        <f>E75+E74</f>
        <v>0</v>
      </c>
      <c r="F76" s="3">
        <f>F75+F74</f>
        <v>0</v>
      </c>
      <c r="G76" s="3">
        <f>G75+G74</f>
        <v>0</v>
      </c>
      <c r="H76" s="3">
        <f>H75+H74</f>
        <v>0</v>
      </c>
      <c r="I76" s="11"/>
      <c r="J76" s="11"/>
      <c r="K76" s="11"/>
      <c r="L76" s="11"/>
      <c r="M76" s="11"/>
    </row>
    <row r="77" spans="1:13" s="12" customFormat="1" ht="14.4" hidden="1">
      <c r="A77" s="24"/>
      <c r="B77" s="39"/>
      <c r="C77" s="5">
        <f t="shared" si="13"/>
        <v>0</v>
      </c>
      <c r="D77" s="10" t="s">
        <v>137</v>
      </c>
      <c r="E77" s="10" t="s">
        <v>138</v>
      </c>
      <c r="F77" s="10" t="s">
        <v>139</v>
      </c>
      <c r="G77" s="10" t="s">
        <v>140</v>
      </c>
      <c r="H77" s="10" t="s">
        <v>141</v>
      </c>
      <c r="I77" s="11"/>
      <c r="J77" s="11"/>
      <c r="K77" s="11"/>
      <c r="L77" s="11"/>
      <c r="M77" s="11"/>
    </row>
    <row r="78" spans="1:13" s="12" customFormat="1" ht="14.4" hidden="1">
      <c r="A78" s="24"/>
      <c r="B78" s="39"/>
      <c r="C78" s="5">
        <f t="shared" si="13"/>
        <v>0</v>
      </c>
      <c r="D78" s="38"/>
      <c r="E78" s="38"/>
      <c r="F78" s="38"/>
      <c r="G78" s="38"/>
      <c r="H78" s="38"/>
      <c r="I78" s="11"/>
      <c r="J78" s="11"/>
      <c r="K78" s="11"/>
      <c r="L78" s="11"/>
      <c r="M78" s="11"/>
    </row>
    <row r="79" spans="1:13" s="12" customFormat="1" ht="14.4" hidden="1">
      <c r="A79" s="24"/>
      <c r="B79" s="39"/>
      <c r="C79" s="5">
        <f t="shared" si="13"/>
        <v>0</v>
      </c>
      <c r="D79" s="2">
        <v>0</v>
      </c>
      <c r="E79" s="2">
        <v>0</v>
      </c>
      <c r="F79" s="2">
        <v>0</v>
      </c>
      <c r="G79" s="2">
        <v>0</v>
      </c>
      <c r="H79" s="2">
        <v>0</v>
      </c>
      <c r="I79" s="11"/>
      <c r="J79" s="11"/>
      <c r="K79" s="11"/>
      <c r="L79" s="11"/>
      <c r="M79" s="11"/>
    </row>
    <row r="80" spans="1:13" s="12" customFormat="1" ht="14.4" hidden="1">
      <c r="A80" s="24"/>
      <c r="B80" s="39"/>
      <c r="C80" s="5">
        <f t="shared" si="13"/>
        <v>0</v>
      </c>
      <c r="D80" s="2">
        <v>0</v>
      </c>
      <c r="E80" s="2">
        <v>0</v>
      </c>
      <c r="F80" s="2">
        <v>0</v>
      </c>
      <c r="G80" s="2">
        <v>0</v>
      </c>
      <c r="H80" s="2">
        <v>0</v>
      </c>
      <c r="I80" s="11"/>
      <c r="J80" s="11"/>
      <c r="K80" s="11"/>
      <c r="L80" s="11"/>
      <c r="M80" s="11"/>
    </row>
    <row r="81" spans="1:13" s="12" customFormat="1" ht="14.4" hidden="1">
      <c r="A81" s="24"/>
      <c r="B81" s="39"/>
      <c r="C81" s="5">
        <f t="shared" si="13"/>
        <v>0</v>
      </c>
      <c r="D81" s="3">
        <f>D80+D79</f>
        <v>0</v>
      </c>
      <c r="E81" s="3">
        <f>E80+E79</f>
        <v>0</v>
      </c>
      <c r="F81" s="3">
        <f>F80+F79</f>
        <v>0</v>
      </c>
      <c r="G81" s="3">
        <f>G80+G79</f>
        <v>0</v>
      </c>
      <c r="H81" s="3">
        <f>H80+H79</f>
        <v>0</v>
      </c>
      <c r="I81" s="11"/>
      <c r="J81" s="11"/>
      <c r="K81" s="11"/>
      <c r="L81" s="11"/>
      <c r="M81" s="11"/>
    </row>
    <row r="82" spans="1:13" s="12" customFormat="1" ht="14.4" hidden="1">
      <c r="A82" s="24"/>
      <c r="B82" s="39"/>
      <c r="C82" s="5">
        <f t="shared" si="13"/>
        <v>0</v>
      </c>
      <c r="D82" s="9"/>
      <c r="E82" s="9"/>
      <c r="F82" s="9"/>
      <c r="G82" s="9"/>
      <c r="H82" s="9"/>
      <c r="I82" s="11"/>
      <c r="J82" s="11"/>
      <c r="K82" s="11"/>
      <c r="L82" s="11"/>
      <c r="M82" s="11"/>
    </row>
    <row r="83" spans="1:13" s="12" customFormat="1" ht="14.4">
      <c r="A83" s="24"/>
      <c r="B83" s="39"/>
      <c r="C83" s="26"/>
      <c r="D83" s="8"/>
      <c r="G83" s="40"/>
      <c r="H83" s="40"/>
      <c r="I83" s="11"/>
      <c r="J83" s="11"/>
      <c r="K83" s="11"/>
      <c r="L83" s="11"/>
      <c r="M83" s="11"/>
    </row>
    <row r="84" spans="1:13" s="12" customFormat="1" ht="14.4">
      <c r="A84" s="24"/>
      <c r="B84" s="39"/>
      <c r="C84" s="26"/>
      <c r="D84" s="8"/>
      <c r="E84" s="9"/>
      <c r="F84" s="9"/>
      <c r="G84" s="9"/>
      <c r="H84" s="9"/>
      <c r="I84" s="11"/>
      <c r="J84" s="11"/>
      <c r="K84" s="11"/>
      <c r="L84" s="11"/>
      <c r="M84" s="11"/>
    </row>
    <row r="85" spans="1:13" s="12" customFormat="1" ht="14.4">
      <c r="A85" s="24"/>
      <c r="B85" s="39"/>
      <c r="C85" s="26"/>
      <c r="D85" s="8"/>
      <c r="E85" s="9"/>
      <c r="F85" s="9"/>
      <c r="G85" s="9"/>
      <c r="H85" s="9"/>
      <c r="I85" s="11"/>
      <c r="J85" s="11"/>
      <c r="K85" s="11"/>
      <c r="L85" s="11"/>
      <c r="M85" s="11"/>
    </row>
    <row r="86" spans="1:13" s="12" customFormat="1" ht="14.4">
      <c r="A86" s="24"/>
      <c r="B86" s="39"/>
      <c r="C86" s="26"/>
      <c r="D86" s="8"/>
      <c r="E86" s="9"/>
      <c r="F86" s="9"/>
      <c r="G86" s="9"/>
      <c r="H86" s="9"/>
      <c r="I86" s="11"/>
      <c r="J86" s="11"/>
      <c r="K86" s="11"/>
      <c r="L86" s="11"/>
      <c r="M86" s="11"/>
    </row>
    <row r="87" spans="1:13" s="12" customFormat="1" ht="14.4">
      <c r="A87" s="24"/>
      <c r="B87" s="39"/>
      <c r="C87" s="26"/>
      <c r="D87" s="8"/>
      <c r="E87" s="9"/>
      <c r="F87" s="9"/>
      <c r="G87" s="9"/>
      <c r="H87" s="9"/>
      <c r="I87" s="11"/>
      <c r="J87" s="11"/>
      <c r="K87" s="11"/>
      <c r="L87" s="11"/>
      <c r="M87" s="11"/>
    </row>
    <row r="88" spans="1:13" s="12" customFormat="1" ht="14.4">
      <c r="A88" s="24"/>
      <c r="B88" s="39"/>
      <c r="C88" s="26"/>
      <c r="D88" s="8"/>
      <c r="E88" s="9"/>
      <c r="F88" s="9"/>
      <c r="G88" s="9"/>
      <c r="H88" s="9"/>
      <c r="I88" s="11"/>
      <c r="J88" s="11"/>
      <c r="K88" s="11"/>
      <c r="L88" s="11"/>
      <c r="M88" s="11"/>
    </row>
    <row r="89" spans="1:13" s="12" customFormat="1" ht="14.4">
      <c r="A89" s="24"/>
      <c r="B89" s="39"/>
      <c r="C89" s="26"/>
      <c r="D89" s="8"/>
      <c r="E89" s="9"/>
      <c r="F89" s="9"/>
      <c r="G89" s="9"/>
      <c r="H89" s="9"/>
      <c r="I89" s="11"/>
      <c r="J89" s="11"/>
      <c r="K89" s="11"/>
      <c r="L89" s="11"/>
      <c r="M89" s="11"/>
    </row>
    <row r="90" spans="1:13" s="12" customFormat="1" ht="14.4">
      <c r="A90" s="24"/>
      <c r="B90" s="39"/>
      <c r="C90" s="26"/>
      <c r="D90" s="8"/>
      <c r="E90" s="9"/>
      <c r="F90" s="9"/>
      <c r="G90" s="9"/>
      <c r="H90" s="9"/>
      <c r="I90" s="11"/>
      <c r="J90" s="11"/>
      <c r="K90" s="11"/>
      <c r="L90" s="11"/>
      <c r="M90" s="11"/>
    </row>
    <row r="91" spans="1:13" s="12" customFormat="1" ht="14.4">
      <c r="A91" s="24"/>
      <c r="B91" s="39"/>
      <c r="C91" s="26"/>
      <c r="D91" s="8"/>
      <c r="E91" s="9"/>
      <c r="F91" s="9"/>
      <c r="G91" s="9"/>
      <c r="H91" s="9"/>
      <c r="I91" s="11"/>
      <c r="J91" s="11"/>
      <c r="K91" s="11"/>
      <c r="L91" s="11"/>
      <c r="M91" s="11"/>
    </row>
    <row r="92" spans="1:13" s="12" customFormat="1" ht="14.4">
      <c r="A92" s="24"/>
      <c r="B92" s="39"/>
      <c r="C92" s="26"/>
      <c r="D92" s="8"/>
      <c r="E92" s="9"/>
      <c r="F92" s="9"/>
      <c r="G92" s="9"/>
      <c r="H92" s="9"/>
      <c r="I92" s="11"/>
      <c r="J92" s="11"/>
      <c r="K92" s="11"/>
      <c r="L92" s="11"/>
      <c r="M92" s="11"/>
    </row>
    <row r="93" spans="1:13" s="12" customFormat="1" ht="14.4">
      <c r="A93" s="24"/>
      <c r="B93" s="39"/>
      <c r="C93" s="26"/>
      <c r="D93" s="8"/>
      <c r="E93" s="9"/>
      <c r="F93" s="9"/>
      <c r="G93" s="9"/>
      <c r="H93" s="9"/>
      <c r="I93" s="11"/>
      <c r="J93" s="11"/>
      <c r="K93" s="11"/>
      <c r="L93" s="11"/>
      <c r="M93" s="11"/>
    </row>
    <row r="94" spans="1:13" s="12" customFormat="1" ht="14.4">
      <c r="A94" s="24"/>
      <c r="B94" s="39"/>
      <c r="C94" s="26"/>
      <c r="D94" s="8"/>
      <c r="E94" s="9"/>
      <c r="F94" s="9"/>
      <c r="G94" s="9"/>
      <c r="H94" s="9"/>
      <c r="I94" s="11"/>
      <c r="J94" s="11"/>
      <c r="K94" s="11"/>
      <c r="L94" s="11"/>
      <c r="M94" s="11"/>
    </row>
    <row r="95" spans="1:13" s="12" customFormat="1" ht="14.4">
      <c r="A95" s="24"/>
      <c r="B95" s="39"/>
      <c r="C95" s="26"/>
      <c r="D95" s="8"/>
      <c r="E95" s="9"/>
      <c r="F95" s="9"/>
      <c r="G95" s="9"/>
      <c r="H95" s="9"/>
      <c r="I95" s="11"/>
      <c r="J95" s="11"/>
      <c r="K95" s="11"/>
      <c r="L95" s="11"/>
      <c r="M95" s="11"/>
    </row>
  </sheetData>
  <sheetProtection formatColumns="0"/>
  <mergeCells count="33">
    <mergeCell ref="A58:B58"/>
    <mergeCell ref="A57:B57"/>
    <mergeCell ref="A56:B56"/>
    <mergeCell ref="A55:B55"/>
    <mergeCell ref="A53:B53"/>
    <mergeCell ref="A54:B54"/>
    <mergeCell ref="A61:C61"/>
    <mergeCell ref="A66:B66"/>
    <mergeCell ref="A65:B65"/>
    <mergeCell ref="A64:B64"/>
    <mergeCell ref="A63:B63"/>
    <mergeCell ref="A62:B62"/>
    <mergeCell ref="C51:C52"/>
    <mergeCell ref="D51:D52"/>
    <mergeCell ref="B12:H12"/>
    <mergeCell ref="B3:C3"/>
    <mergeCell ref="B6:H6"/>
    <mergeCell ref="B4:B5"/>
    <mergeCell ref="C4:C5"/>
    <mergeCell ref="D4:D5"/>
    <mergeCell ref="A51:B52"/>
    <mergeCell ref="B27:H27"/>
    <mergeCell ref="E51:K51"/>
    <mergeCell ref="E4:K4"/>
    <mergeCell ref="B44:H44"/>
    <mergeCell ref="J1:K1"/>
    <mergeCell ref="J2:K2"/>
    <mergeCell ref="B15:H15"/>
    <mergeCell ref="B32:H32"/>
    <mergeCell ref="B22:H22"/>
    <mergeCell ref="A1:H1"/>
    <mergeCell ref="A2:H2"/>
    <mergeCell ref="A4:A5"/>
  </mergeCells>
  <phoneticPr fontId="30" type="noConversion"/>
  <conditionalFormatting sqref="C60:H60">
    <cfRule type="containsText" dxfId="2" priority="10" operator="containsText" text="NU">
      <formula>NOT(ISERROR(SEARCH("NU",C60)))</formula>
    </cfRule>
    <cfRule type="containsText" dxfId="1" priority="11" operator="containsText" text="DA">
      <formula>NOT(ISERROR(SEARCH("DA",C60)))</formula>
    </cfRule>
    <cfRule type="containsText" dxfId="0" priority="16" operator="containsText" text="nu">
      <formula>NOT(ISERROR(SEARCH("nu",C60)))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1-Date proiect</vt:lpstr>
      <vt:lpstr>2-Categ_chelt_eligibile</vt:lpstr>
      <vt:lpstr>3 Foaie calcul</vt:lpstr>
      <vt:lpstr>4-Buget_cerere</vt:lpstr>
      <vt:lpstr>5-Plan investitional</vt:lpstr>
      <vt:lpstr>'1-Date proiect'!Print_Area</vt:lpstr>
      <vt:lpstr>'2-Categ_chelt_eligibile'!Print_Area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Magda Lungu</cp:lastModifiedBy>
  <cp:lastPrinted>2023-06-20T12:18:16Z</cp:lastPrinted>
  <dcterms:created xsi:type="dcterms:W3CDTF">2015-08-05T10:46:20Z</dcterms:created>
  <dcterms:modified xsi:type="dcterms:W3CDTF">2024-01-22T13:21:15Z</dcterms:modified>
</cp:coreProperties>
</file>